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SC\"/>
    </mc:Choice>
  </mc:AlternateContent>
  <xr:revisionPtr revIDLastSave="0" documentId="13_ncr:1_{3E876959-F685-4907-A239-55361C07A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  " sheetId="53" r:id="rId1"/>
    <sheet name="CV GVW&gt;3,5t" sheetId="1" r:id="rId2"/>
    <sheet name="CV GVW&gt;3,5t-segments 1" sheetId="3" r:id="rId3"/>
    <sheet name="CV GVW&gt;3,5t-segments 2" sheetId="9" r:id="rId4"/>
    <sheet name="Buses GVW&gt;3,5t" sheetId="5" r:id="rId5"/>
    <sheet name="LCV UP to 3,5t" sheetId="52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52" l="1"/>
  <c r="Q52" i="52"/>
  <c r="S51" i="52"/>
  <c r="S52" i="52"/>
  <c r="U52" i="52"/>
  <c r="T52" i="52"/>
  <c r="R52" i="52"/>
  <c r="D51" i="52"/>
  <c r="D52" i="52"/>
  <c r="J52" i="52"/>
  <c r="K52" i="52"/>
  <c r="F51" i="52"/>
  <c r="F52" i="52"/>
  <c r="H52" i="52"/>
  <c r="G52" i="52"/>
  <c r="E52" i="52"/>
  <c r="U51" i="52"/>
  <c r="T51" i="52"/>
  <c r="R51" i="52"/>
  <c r="J51" i="52"/>
  <c r="K51" i="52"/>
  <c r="H51" i="52"/>
  <c r="G51" i="52"/>
  <c r="E51" i="52"/>
  <c r="Q26" i="52"/>
  <c r="S26" i="52"/>
  <c r="U26" i="52"/>
  <c r="T26" i="52"/>
  <c r="R26" i="52"/>
  <c r="D26" i="52"/>
  <c r="E26" i="52"/>
  <c r="J26" i="52"/>
  <c r="K26" i="52"/>
  <c r="F26" i="52"/>
  <c r="H26" i="52"/>
  <c r="G26" i="52"/>
  <c r="Q25" i="52"/>
  <c r="S25" i="52"/>
  <c r="U25" i="52"/>
  <c r="T25" i="52"/>
  <c r="R25" i="52"/>
  <c r="D25" i="52"/>
  <c r="E25" i="52"/>
  <c r="J25" i="52"/>
  <c r="K25" i="52"/>
  <c r="F25" i="52"/>
  <c r="H25" i="52"/>
  <c r="G25" i="52"/>
  <c r="D27" i="9"/>
  <c r="E27" i="9"/>
  <c r="F27" i="9"/>
  <c r="G27" i="9"/>
  <c r="I27" i="9"/>
  <c r="K27" i="9"/>
  <c r="L27" i="9"/>
  <c r="M27" i="9"/>
  <c r="N27" i="9"/>
  <c r="H27" i="9"/>
  <c r="O27" i="9"/>
  <c r="J27" i="9"/>
  <c r="N75" i="9"/>
  <c r="L75" i="9"/>
  <c r="G75" i="9"/>
  <c r="E75" i="9"/>
  <c r="M75" i="9"/>
  <c r="K75" i="9"/>
  <c r="I75" i="9"/>
  <c r="F75" i="9"/>
  <c r="D75" i="9"/>
  <c r="O75" i="9"/>
  <c r="J75" i="9"/>
  <c r="H75" i="9"/>
  <c r="M15" i="5"/>
  <c r="M16" i="5"/>
  <c r="K15" i="5"/>
  <c r="K16" i="5"/>
  <c r="I15" i="5"/>
  <c r="I16" i="5"/>
  <c r="F15" i="5"/>
  <c r="F16" i="5"/>
  <c r="D15" i="5"/>
  <c r="D16" i="5"/>
  <c r="M18" i="1"/>
  <c r="K18" i="1"/>
  <c r="K19" i="1"/>
  <c r="I18" i="1"/>
  <c r="I19" i="1"/>
  <c r="F18" i="1"/>
  <c r="G18" i="1"/>
  <c r="D18" i="1"/>
  <c r="E18" i="1"/>
  <c r="J15" i="5"/>
  <c r="J16" i="5"/>
  <c r="G15" i="5"/>
  <c r="G16" i="5"/>
  <c r="L15" i="5"/>
  <c r="L16" i="5"/>
  <c r="N15" i="5"/>
  <c r="N16" i="5"/>
  <c r="L18" i="1"/>
  <c r="H15" i="5"/>
  <c r="H16" i="5"/>
  <c r="O18" i="1"/>
  <c r="L19" i="1"/>
  <c r="M19" i="1"/>
  <c r="N19" i="1"/>
  <c r="N18" i="1"/>
  <c r="O15" i="5"/>
  <c r="O16" i="5"/>
  <c r="D19" i="1"/>
  <c r="E15" i="5"/>
  <c r="E16" i="5"/>
  <c r="F19" i="1"/>
  <c r="G19" i="1"/>
  <c r="H18" i="1"/>
  <c r="J18" i="1"/>
  <c r="O19" i="1"/>
  <c r="J19" i="1"/>
  <c r="H19" i="1"/>
  <c r="E19" i="1"/>
</calcChain>
</file>

<file path=xl/sharedStrings.xml><?xml version="1.0" encoding="utf-8"?>
<sst xmlns="http://schemas.openxmlformats.org/spreadsheetml/2006/main" count="639" uniqueCount="121">
  <si>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</si>
  <si>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</si>
  <si>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</si>
  <si>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</si>
  <si>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</si>
  <si>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</si>
  <si>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</si>
  <si>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</si>
  <si>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</si>
  <si>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</si>
  <si>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</si>
  <si>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</si>
  <si>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</si>
  <si>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</si>
  <si>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</si>
  <si>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</si>
  <si>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</si>
  <si>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</si>
  <si>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</si>
  <si>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</si>
  <si>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</si>
  <si>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</si>
  <si>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</si>
  <si>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</si>
  <si>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</si>
  <si>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</si>
  <si>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</si>
  <si>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</si>
  <si>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</si>
  <si>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</si>
  <si>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</si>
  <si>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</si>
  <si>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</si>
  <si>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</si>
  <si>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</si>
  <si>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</si>
  <si>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</si>
  <si>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</si>
  <si>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</si>
  <si>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</si>
  <si>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</si>
  <si>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</si>
  <si>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</si>
  <si>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</si>
  <si>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</si>
  <si>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</si>
  <si>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</si>
  <si>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</si>
  <si>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</si>
  <si>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</si>
  <si>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</si>
  <si>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</si>
  <si>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</si>
  <si>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</si>
  <si>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</si>
  <si>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</si>
  <si>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</si>
  <si>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</si>
  <si>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</si>
  <si>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</si>
  <si>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</si>
  <si>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</si>
  <si>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</si>
  <si>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</si>
  <si>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</si>
  <si>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</si>
  <si>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</si>
  <si>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</si>
  <si>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</si>
  <si>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</si>
  <si>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</si>
  <si>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</si>
  <si>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</si>
  <si>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</si>
  <si>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</si>
  <si>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</si>
  <si>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</si>
  <si>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</si>
  <si>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</si>
  <si>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</si>
  <si>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</si>
  <si>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</si>
  <si>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Maj</t>
  </si>
  <si>
    <t>May</t>
  </si>
  <si>
    <t>MAXUS</t>
  </si>
  <si>
    <t>Czerwiec</t>
  </si>
  <si>
    <t>June</t>
  </si>
  <si>
    <t/>
  </si>
  <si>
    <t>Toyota Hilux</t>
  </si>
  <si>
    <t>Lipiec</t>
  </si>
  <si>
    <t>Rok narastająco Styczeń - Lipiec</t>
  </si>
  <si>
    <t>July</t>
  </si>
  <si>
    <t>YTD January -July</t>
  </si>
  <si>
    <t>LipCze
Zmiana %</t>
  </si>
  <si>
    <t>Jul/JunCh %</t>
  </si>
  <si>
    <t>Rejestracje nowych samochodów dostawczych do 3,5T, ranking marek - Lipiec 2025</t>
  </si>
  <si>
    <t>Registrations of new LCV up to 3.5T, Top Brands - July 2025</t>
  </si>
  <si>
    <t>Rok narastająco Styczeń -Lipiec</t>
  </si>
  <si>
    <t>YTD January - July</t>
  </si>
  <si>
    <t>Lip/Czer
Zmiana %</t>
  </si>
  <si>
    <t>Lip/Czer
Zmiana poz</t>
  </si>
  <si>
    <t>Jul/Jun Ch position</t>
  </si>
  <si>
    <t>RIMOR</t>
  </si>
  <si>
    <t>NISSAN</t>
  </si>
  <si>
    <t>Rejestracje nowych samochodów dostawczych do 3,5T, ranking modeli - Lipiec 2025</t>
  </si>
  <si>
    <t>Registrations of new LCV up to 3.5T, Top Models - July 2025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</si>
  <si>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</si>
  <si>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</si>
  <si>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</si>
  <si>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</si>
  <si>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</si>
  <si>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</si>
  <si>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</si>
  <si>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</si>
  <si>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</si>
  <si>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</si>
  <si>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</si>
  <si>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Jul</t>
  </si>
  <si>
    <t>2024
Jul</t>
  </si>
  <si>
    <t>2025
Jan - Jul</t>
  </si>
  <si>
    <t>2024
Jan -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</si>
</sst>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17" fillId="3" borderId="16" xfId="4" applyFont="1" applyFill="1" applyBorder="1" applyAlignment="1">
      <alignment horizontal="center" vertical="top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20" fillId="0" borderId="22" xfId="4" applyFont="1" applyBorder="1" applyAlignment="1">
      <alignment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17" fillId="3" borderId="27" xfId="4" applyFont="1" applyFill="1" applyBorder="1" applyAlignment="1">
      <alignment horizontal="center" vertical="top"/>
    </xf>
    <xf numFmtId="0" fontId="12" fillId="0" borderId="1" xfId="0" applyFont="1" applyBorder="1" applyAlignment="1">
      <alignment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8"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AA28-996D-4645-996C-F0C770EBDD1A}">
  <dimension ref="B1:P18"/>
  <sheetViews>
    <sheetView showGridLines="0" tabSelected="1" zoomScaleNormal="100" workbookViewId="0">
      <selection activeCell="H13" sqref="H13"/>
    </sheetView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B1" s="42" t="s">
        <v>106</v>
      </c>
      <c r="D1" s="43"/>
      <c r="E1" s="43"/>
      <c r="F1" s="43"/>
      <c r="G1" s="43"/>
      <c r="H1" s="44">
        <v>45873</v>
      </c>
    </row>
    <row r="2" spans="2:8">
      <c r="H2" s="45" t="s">
        <v>107</v>
      </c>
    </row>
    <row r="3" spans="2:8" ht="26.25" customHeight="1">
      <c r="B3" s="82" t="s">
        <v>108</v>
      </c>
      <c r="C3" s="83"/>
      <c r="D3" s="83"/>
      <c r="E3" s="83"/>
      <c r="F3" s="83"/>
      <c r="G3" s="83"/>
      <c r="H3" s="84"/>
    </row>
    <row r="4" spans="2:8" ht="26.25" customHeight="1">
      <c r="B4" s="46"/>
      <c r="C4" s="47" t="s">
        <v>117</v>
      </c>
      <c r="D4" s="47" t="s">
        <v>118</v>
      </c>
      <c r="E4" s="48" t="s">
        <v>109</v>
      </c>
      <c r="F4" s="47" t="s">
        <v>119</v>
      </c>
      <c r="G4" s="47" t="s">
        <v>120</v>
      </c>
      <c r="H4" s="48" t="s">
        <v>109</v>
      </c>
    </row>
    <row r="5" spans="2:8" ht="26.25" customHeight="1">
      <c r="B5" s="128" t="s">
        <v>110</v>
      </c>
      <c r="C5" s="49">
        <v>2170</v>
      </c>
      <c r="D5" s="49">
        <v>1988</v>
      </c>
      <c r="E5" s="50">
        <v>9.1549295774647987E-2</v>
      </c>
      <c r="F5" s="49">
        <v>17192</v>
      </c>
      <c r="G5" s="49">
        <v>17529</v>
      </c>
      <c r="H5" s="50">
        <v>-1.9225283815391681E-2</v>
      </c>
    </row>
    <row r="6" spans="2:8" ht="26.25" customHeight="1">
      <c r="B6" s="51" t="s">
        <v>111</v>
      </c>
      <c r="C6" s="52">
        <v>587</v>
      </c>
      <c r="D6" s="52">
        <v>604</v>
      </c>
      <c r="E6" s="53">
        <v>-2.8145695364238388E-2</v>
      </c>
      <c r="F6" s="52">
        <v>4089</v>
      </c>
      <c r="G6" s="52">
        <v>4537</v>
      </c>
      <c r="H6" s="53">
        <v>-9.8743663213577304E-2</v>
      </c>
    </row>
    <row r="7" spans="2:8" ht="26.25" customHeight="1">
      <c r="B7" s="51" t="s">
        <v>112</v>
      </c>
      <c r="C7" s="52">
        <v>114</v>
      </c>
      <c r="D7" s="52">
        <v>107</v>
      </c>
      <c r="E7" s="53">
        <v>6.5420560747663448E-2</v>
      </c>
      <c r="F7" s="52">
        <v>658</v>
      </c>
      <c r="G7" s="52">
        <v>584</v>
      </c>
      <c r="H7" s="53">
        <v>0.12671232876712324</v>
      </c>
    </row>
    <row r="8" spans="2:8" ht="26.25" customHeight="1">
      <c r="B8" s="51" t="s">
        <v>113</v>
      </c>
      <c r="C8" s="52">
        <v>1469</v>
      </c>
      <c r="D8" s="52">
        <v>1277</v>
      </c>
      <c r="E8" s="53">
        <v>0.15035238841033682</v>
      </c>
      <c r="F8" s="52">
        <v>12445</v>
      </c>
      <c r="G8" s="52">
        <v>12408</v>
      </c>
      <c r="H8" s="53">
        <v>2.9819471308834E-3</v>
      </c>
    </row>
    <row r="9" spans="2:8" ht="26.25" customHeight="1">
      <c r="B9" s="128" t="s">
        <v>114</v>
      </c>
      <c r="C9" s="49">
        <v>244</v>
      </c>
      <c r="D9" s="49">
        <v>178</v>
      </c>
      <c r="E9" s="50">
        <v>0.3707865168539326</v>
      </c>
      <c r="F9" s="49">
        <v>1444</v>
      </c>
      <c r="G9" s="49">
        <v>1285</v>
      </c>
      <c r="H9" s="50">
        <v>0.12373540856031129</v>
      </c>
    </row>
    <row r="10" spans="2:8" ht="26.25" customHeight="1">
      <c r="B10" s="54" t="s">
        <v>115</v>
      </c>
      <c r="C10" s="55">
        <v>2414</v>
      </c>
      <c r="D10" s="55">
        <v>2166</v>
      </c>
      <c r="E10" s="56">
        <v>0.11449676823638044</v>
      </c>
      <c r="F10" s="55">
        <v>18636</v>
      </c>
      <c r="G10" s="55">
        <v>18814</v>
      </c>
      <c r="H10" s="56">
        <v>-9.4610396513234996E-3</v>
      </c>
    </row>
    <row r="11" spans="2:8">
      <c r="B11" s="57" t="s">
        <v>116</v>
      </c>
    </row>
    <row r="12" spans="2:8" ht="15" customHeight="1"/>
    <row r="18" spans="16:16">
      <c r="P18" s="58"/>
    </row>
  </sheetData>
  <mergeCells count="1">
    <mergeCell ref="B3:H3"/>
  </mergeCells>
  <conditionalFormatting sqref="E5:E10 H5:H10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136" zoomScaleNormal="136" workbookViewId="0">
      <selection activeCell="D20" sqref="D20:O20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45873</v>
      </c>
    </row>
    <row r="2" spans="2:15" ht="14.45" customHeight="1">
      <c r="B2" s="93" t="s">
        <v>19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2:15" ht="14.45" customHeight="1">
      <c r="B3" s="94" t="s">
        <v>20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33</v>
      </c>
    </row>
    <row r="5" spans="2:15" ht="14.25" customHeight="1">
      <c r="B5" s="116" t="s">
        <v>0</v>
      </c>
      <c r="C5" s="118" t="s">
        <v>1</v>
      </c>
      <c r="D5" s="120" t="s">
        <v>89</v>
      </c>
      <c r="E5" s="98"/>
      <c r="F5" s="98"/>
      <c r="G5" s="98"/>
      <c r="H5" s="88"/>
      <c r="I5" s="87" t="s">
        <v>82</v>
      </c>
      <c r="J5" s="88"/>
      <c r="K5" s="87" t="s">
        <v>90</v>
      </c>
      <c r="L5" s="98"/>
      <c r="M5" s="98"/>
      <c r="N5" s="98"/>
      <c r="O5" s="99"/>
    </row>
    <row r="6" spans="2:15" ht="14.45" customHeight="1" thickBot="1">
      <c r="B6" s="117"/>
      <c r="C6" s="119"/>
      <c r="D6" s="100" t="s">
        <v>91</v>
      </c>
      <c r="E6" s="96"/>
      <c r="F6" s="96"/>
      <c r="G6" s="96"/>
      <c r="H6" s="101"/>
      <c r="I6" s="95" t="s">
        <v>83</v>
      </c>
      <c r="J6" s="101"/>
      <c r="K6" s="95" t="s">
        <v>92</v>
      </c>
      <c r="L6" s="96"/>
      <c r="M6" s="96"/>
      <c r="N6" s="96"/>
      <c r="O6" s="97"/>
    </row>
    <row r="7" spans="2:15" ht="14.45" customHeight="1">
      <c r="B7" s="117"/>
      <c r="C7" s="119"/>
      <c r="D7" s="89">
        <v>2025</v>
      </c>
      <c r="E7" s="90"/>
      <c r="F7" s="89">
        <v>2024</v>
      </c>
      <c r="G7" s="90"/>
      <c r="H7" s="106" t="s">
        <v>22</v>
      </c>
      <c r="I7" s="85">
        <v>2024</v>
      </c>
      <c r="J7" s="85" t="s">
        <v>93</v>
      </c>
      <c r="K7" s="89">
        <v>2025</v>
      </c>
      <c r="L7" s="90"/>
      <c r="M7" s="89">
        <v>2024</v>
      </c>
      <c r="N7" s="90"/>
      <c r="O7" s="106" t="s">
        <v>22</v>
      </c>
    </row>
    <row r="8" spans="2:15" ht="14.45" customHeight="1" thickBot="1">
      <c r="B8" s="108" t="s">
        <v>23</v>
      </c>
      <c r="C8" s="110" t="s">
        <v>24</v>
      </c>
      <c r="D8" s="91"/>
      <c r="E8" s="92"/>
      <c r="F8" s="91"/>
      <c r="G8" s="92"/>
      <c r="H8" s="107"/>
      <c r="I8" s="86"/>
      <c r="J8" s="86"/>
      <c r="K8" s="91"/>
      <c r="L8" s="92"/>
      <c r="M8" s="91"/>
      <c r="N8" s="92"/>
      <c r="O8" s="107"/>
    </row>
    <row r="9" spans="2:15" ht="14.25" customHeight="1">
      <c r="B9" s="108"/>
      <c r="C9" s="110"/>
      <c r="D9" s="6" t="s">
        <v>25</v>
      </c>
      <c r="E9" s="7" t="s">
        <v>2</v>
      </c>
      <c r="F9" s="6" t="s">
        <v>25</v>
      </c>
      <c r="G9" s="7" t="s">
        <v>2</v>
      </c>
      <c r="H9" s="112" t="s">
        <v>26</v>
      </c>
      <c r="I9" s="8" t="s">
        <v>25</v>
      </c>
      <c r="J9" s="114" t="s">
        <v>94</v>
      </c>
      <c r="K9" s="6" t="s">
        <v>25</v>
      </c>
      <c r="L9" s="7" t="s">
        <v>2</v>
      </c>
      <c r="M9" s="6" t="s">
        <v>25</v>
      </c>
      <c r="N9" s="7" t="s">
        <v>2</v>
      </c>
      <c r="O9" s="112" t="s">
        <v>26</v>
      </c>
    </row>
    <row r="10" spans="2:15" ht="14.45" customHeight="1" thickBot="1">
      <c r="B10" s="109"/>
      <c r="C10" s="111"/>
      <c r="D10" s="9" t="s">
        <v>27</v>
      </c>
      <c r="E10" s="10" t="s">
        <v>28</v>
      </c>
      <c r="F10" s="9" t="s">
        <v>27</v>
      </c>
      <c r="G10" s="10" t="s">
        <v>28</v>
      </c>
      <c r="H10" s="113"/>
      <c r="I10" s="11" t="s">
        <v>27</v>
      </c>
      <c r="J10" s="115"/>
      <c r="K10" s="9" t="s">
        <v>27</v>
      </c>
      <c r="L10" s="10" t="s">
        <v>28</v>
      </c>
      <c r="M10" s="9" t="s">
        <v>27</v>
      </c>
      <c r="N10" s="10" t="s">
        <v>28</v>
      </c>
      <c r="O10" s="113"/>
    </row>
    <row r="11" spans="2:15" ht="14.45" customHeight="1" thickBot="1">
      <c r="B11" s="12">
        <v>1</v>
      </c>
      <c r="C11" s="13" t="s">
        <v>8</v>
      </c>
      <c r="D11" s="14">
        <v>318</v>
      </c>
      <c r="E11" s="15">
        <v>0.14654377880184333</v>
      </c>
      <c r="F11" s="14">
        <v>475</v>
      </c>
      <c r="G11" s="15">
        <v>0.23893360160965796</v>
      </c>
      <c r="H11" s="16">
        <v>-0.33052631578947367</v>
      </c>
      <c r="I11" s="14">
        <v>738</v>
      </c>
      <c r="J11" s="16">
        <v>-0.56910569105691056</v>
      </c>
      <c r="K11" s="14">
        <v>3559</v>
      </c>
      <c r="L11" s="15">
        <v>0.20701489064681247</v>
      </c>
      <c r="M11" s="14">
        <v>3160</v>
      </c>
      <c r="N11" s="15">
        <v>0.18027269096925094</v>
      </c>
      <c r="O11" s="16">
        <v>0.12626582278481013</v>
      </c>
    </row>
    <row r="12" spans="2:15" ht="14.45" customHeight="1" thickBot="1">
      <c r="B12" s="59">
        <v>2</v>
      </c>
      <c r="C12" s="18" t="s">
        <v>10</v>
      </c>
      <c r="D12" s="19">
        <v>392</v>
      </c>
      <c r="E12" s="20">
        <v>0.18064516129032257</v>
      </c>
      <c r="F12" s="19">
        <v>328</v>
      </c>
      <c r="G12" s="20">
        <v>0.16498993963782696</v>
      </c>
      <c r="H12" s="21">
        <v>0.19512195121951215</v>
      </c>
      <c r="I12" s="19">
        <v>619</v>
      </c>
      <c r="J12" s="21">
        <v>-0.36672051696284325</v>
      </c>
      <c r="K12" s="19">
        <v>3526</v>
      </c>
      <c r="L12" s="20">
        <v>0.2050953932061424</v>
      </c>
      <c r="M12" s="19">
        <v>3957</v>
      </c>
      <c r="N12" s="20">
        <v>0.22574020195105254</v>
      </c>
      <c r="O12" s="21">
        <v>-0.10892089967146823</v>
      </c>
    </row>
    <row r="13" spans="2:15" ht="14.45" customHeight="1" thickBot="1">
      <c r="B13" s="12">
        <v>3</v>
      </c>
      <c r="C13" s="13" t="s">
        <v>4</v>
      </c>
      <c r="D13" s="14">
        <v>479</v>
      </c>
      <c r="E13" s="15">
        <v>0.2207373271889401</v>
      </c>
      <c r="F13" s="14">
        <v>356</v>
      </c>
      <c r="G13" s="15">
        <v>0.17907444668008049</v>
      </c>
      <c r="H13" s="16">
        <v>0.34550561797752799</v>
      </c>
      <c r="I13" s="14">
        <v>576</v>
      </c>
      <c r="J13" s="16">
        <v>-0.16840277777777779</v>
      </c>
      <c r="K13" s="14">
        <v>2602</v>
      </c>
      <c r="L13" s="15">
        <v>0.15134946486738018</v>
      </c>
      <c r="M13" s="14">
        <v>2575</v>
      </c>
      <c r="N13" s="15">
        <v>0.14689942381196874</v>
      </c>
      <c r="O13" s="16">
        <v>1.0485436893203914E-2</v>
      </c>
    </row>
    <row r="14" spans="2:15" ht="14.45" customHeight="1" thickBot="1">
      <c r="B14" s="59">
        <v>4</v>
      </c>
      <c r="C14" s="18" t="s">
        <v>3</v>
      </c>
      <c r="D14" s="19">
        <v>212</v>
      </c>
      <c r="E14" s="20">
        <v>9.7695852534562214E-2</v>
      </c>
      <c r="F14" s="19">
        <v>184</v>
      </c>
      <c r="G14" s="20">
        <v>9.2555331991951706E-2</v>
      </c>
      <c r="H14" s="21">
        <v>0.15217391304347827</v>
      </c>
      <c r="I14" s="19">
        <v>666</v>
      </c>
      <c r="J14" s="21">
        <v>-0.68168168168168175</v>
      </c>
      <c r="K14" s="19">
        <v>2595</v>
      </c>
      <c r="L14" s="20">
        <v>0.15094229874360168</v>
      </c>
      <c r="M14" s="19">
        <v>2195</v>
      </c>
      <c r="N14" s="20">
        <v>0.12522106223971705</v>
      </c>
      <c r="O14" s="21">
        <v>0.1822323462414579</v>
      </c>
    </row>
    <row r="15" spans="2:15" ht="14.45" customHeight="1" thickBot="1">
      <c r="B15" s="12">
        <v>5</v>
      </c>
      <c r="C15" s="13" t="s">
        <v>9</v>
      </c>
      <c r="D15" s="14">
        <v>372</v>
      </c>
      <c r="E15" s="15">
        <v>0.17142857142857143</v>
      </c>
      <c r="F15" s="14">
        <v>293</v>
      </c>
      <c r="G15" s="15">
        <v>0.14738430583501005</v>
      </c>
      <c r="H15" s="16">
        <v>0.2696245733788396</v>
      </c>
      <c r="I15" s="14">
        <v>361</v>
      </c>
      <c r="J15" s="16">
        <v>3.0470914127423754E-2</v>
      </c>
      <c r="K15" s="14">
        <v>2177</v>
      </c>
      <c r="L15" s="15">
        <v>0.12662866449511401</v>
      </c>
      <c r="M15" s="14">
        <v>2693</v>
      </c>
      <c r="N15" s="15">
        <v>0.15363112556335215</v>
      </c>
      <c r="O15" s="16">
        <v>-0.19160787226141851</v>
      </c>
    </row>
    <row r="16" spans="2:15" ht="14.45" customHeight="1" thickBot="1">
      <c r="B16" s="59">
        <v>6</v>
      </c>
      <c r="C16" s="18" t="s">
        <v>12</v>
      </c>
      <c r="D16" s="19">
        <v>141</v>
      </c>
      <c r="E16" s="20">
        <v>6.4976958525345616E-2</v>
      </c>
      <c r="F16" s="19">
        <v>197</v>
      </c>
      <c r="G16" s="20">
        <v>9.9094567404426556E-2</v>
      </c>
      <c r="H16" s="21">
        <v>-0.28426395939086291</v>
      </c>
      <c r="I16" s="19">
        <v>275</v>
      </c>
      <c r="J16" s="21">
        <v>-0.4872727272727273</v>
      </c>
      <c r="K16" s="19">
        <v>1182</v>
      </c>
      <c r="L16" s="20">
        <v>6.8752908329455562E-2</v>
      </c>
      <c r="M16" s="19">
        <v>1795</v>
      </c>
      <c r="N16" s="20">
        <v>0.10240173426892578</v>
      </c>
      <c r="O16" s="21">
        <v>-0.34150417827298052</v>
      </c>
    </row>
    <row r="17" spans="2:15" ht="14.45" customHeight="1" thickBot="1">
      <c r="B17" s="12">
        <v>7</v>
      </c>
      <c r="C17" s="13" t="s">
        <v>11</v>
      </c>
      <c r="D17" s="14">
        <v>188</v>
      </c>
      <c r="E17" s="15">
        <v>8.6635944700460835E-2</v>
      </c>
      <c r="F17" s="14">
        <v>93</v>
      </c>
      <c r="G17" s="15">
        <v>4.6780684104627768E-2</v>
      </c>
      <c r="H17" s="16">
        <v>1.021505376344086</v>
      </c>
      <c r="I17" s="14">
        <v>229</v>
      </c>
      <c r="J17" s="16">
        <v>-0.17903930131004364</v>
      </c>
      <c r="K17" s="14">
        <v>1156</v>
      </c>
      <c r="L17" s="15">
        <v>6.7240577012563987E-2</v>
      </c>
      <c r="M17" s="14">
        <v>712</v>
      </c>
      <c r="N17" s="15">
        <v>4.0618403788008441E-2</v>
      </c>
      <c r="O17" s="16">
        <v>0.62359550561797761</v>
      </c>
    </row>
    <row r="18" spans="2:15" ht="15" thickBot="1">
      <c r="B18" s="104" t="s">
        <v>54</v>
      </c>
      <c r="C18" s="105"/>
      <c r="D18" s="23">
        <f>SUM(D11:D17)</f>
        <v>2102</v>
      </c>
      <c r="E18" s="24">
        <f>D18/D20</f>
        <v>0.96866359447004613</v>
      </c>
      <c r="F18" s="23">
        <f>SUM(F11:F17)</f>
        <v>1926</v>
      </c>
      <c r="G18" s="24">
        <f>F18/F20</f>
        <v>0.96881287726358145</v>
      </c>
      <c r="H18" s="25">
        <f>D18/F18-1</f>
        <v>9.1381100726895204E-2</v>
      </c>
      <c r="I18" s="23">
        <f>SUM(I11:I17)</f>
        <v>3464</v>
      </c>
      <c r="J18" s="24">
        <f>D18/I18-1</f>
        <v>-0.39318706697459582</v>
      </c>
      <c r="K18" s="23">
        <f>SUM(K11:K17)</f>
        <v>16797</v>
      </c>
      <c r="L18" s="24">
        <f>K18/K20</f>
        <v>0.97702419730107026</v>
      </c>
      <c r="M18" s="23">
        <f>SUM(M11:M17)</f>
        <v>17087</v>
      </c>
      <c r="N18" s="24">
        <f>M18/M20</f>
        <v>0.97478464259227571</v>
      </c>
      <c r="O18" s="25">
        <f>K18/M18-1</f>
        <v>-1.6971966992450405E-2</v>
      </c>
    </row>
    <row r="19" spans="2:15" ht="15" thickBot="1">
      <c r="B19" s="104" t="s">
        <v>29</v>
      </c>
      <c r="C19" s="105"/>
      <c r="D19" s="38">
        <f>D20-D18</f>
        <v>68</v>
      </c>
      <c r="E19" s="24">
        <f>D19/D20</f>
        <v>3.1336405529953919E-2</v>
      </c>
      <c r="F19" s="38">
        <f>F20-F18</f>
        <v>62</v>
      </c>
      <c r="G19" s="24">
        <f>F19/F20</f>
        <v>3.1187122736418511E-2</v>
      </c>
      <c r="H19" s="25">
        <f>D19/F19-1</f>
        <v>9.6774193548387011E-2</v>
      </c>
      <c r="I19" s="38">
        <f>I20-I18</f>
        <v>49</v>
      </c>
      <c r="J19" s="25">
        <f>D19/I19-1</f>
        <v>0.38775510204081631</v>
      </c>
      <c r="K19" s="38">
        <f>K20-K18</f>
        <v>395</v>
      </c>
      <c r="L19" s="24">
        <f>K19/K20</f>
        <v>2.2975802698929734E-2</v>
      </c>
      <c r="M19" s="38">
        <f>M20-M18</f>
        <v>442</v>
      </c>
      <c r="N19" s="24">
        <f>M19/M20</f>
        <v>2.5215357407724341E-2</v>
      </c>
      <c r="O19" s="25">
        <f>K19/M19-1</f>
        <v>-0.10633484162895923</v>
      </c>
    </row>
    <row r="20" spans="2:15" ht="15" thickBot="1">
      <c r="B20" s="102" t="s">
        <v>30</v>
      </c>
      <c r="C20" s="103"/>
      <c r="D20" s="26">
        <v>2170</v>
      </c>
      <c r="E20" s="27">
        <v>1</v>
      </c>
      <c r="F20" s="26">
        <v>1988</v>
      </c>
      <c r="G20" s="27">
        <v>1</v>
      </c>
      <c r="H20" s="28">
        <v>9.1549295774647987E-2</v>
      </c>
      <c r="I20" s="26">
        <v>3513</v>
      </c>
      <c r="J20" s="28">
        <v>-0.38229433532593227</v>
      </c>
      <c r="K20" s="26">
        <v>17192</v>
      </c>
      <c r="L20" s="27">
        <v>1</v>
      </c>
      <c r="M20" s="26">
        <v>17529</v>
      </c>
      <c r="N20" s="27">
        <v>1</v>
      </c>
      <c r="O20" s="28">
        <v>-1.9225283815391681E-2</v>
      </c>
    </row>
    <row r="21" spans="2:15">
      <c r="B21" s="60" t="s">
        <v>40</v>
      </c>
    </row>
    <row r="22" spans="2:15">
      <c r="B22" s="1" t="s">
        <v>58</v>
      </c>
    </row>
    <row r="23" spans="2:15">
      <c r="B23" s="30" t="s">
        <v>59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7" priority="3" operator="equal">
      <formula>0</formula>
    </cfRule>
  </conditionalFormatting>
  <conditionalFormatting sqref="H11:H19 O11:O19">
    <cfRule type="cellIs" dxfId="56" priority="1" operator="lessThan">
      <formula>0</formula>
    </cfRule>
  </conditionalFormatting>
  <conditionalFormatting sqref="J11:J17">
    <cfRule type="cellIs" dxfId="55" priority="7" operator="lessThan">
      <formula>0</formula>
    </cfRule>
  </conditionalFormatting>
  <conditionalFormatting sqref="J19">
    <cfRule type="cellIs" dxfId="5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154" zoomScaleNormal="154" workbookViewId="0">
      <selection activeCell="B1" sqref="B1"/>
    </sheetView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45873</v>
      </c>
    </row>
    <row r="2" spans="2:15" ht="14.45" customHeight="1">
      <c r="B2" s="93" t="s">
        <v>19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61"/>
    </row>
    <row r="3" spans="2:15" ht="14.45" customHeight="1" thickBot="1">
      <c r="B3" s="94" t="s">
        <v>20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62" t="s">
        <v>33</v>
      </c>
    </row>
    <row r="4" spans="2:15" ht="14.45" customHeight="1">
      <c r="B4" s="116" t="s">
        <v>21</v>
      </c>
      <c r="C4" s="118" t="s">
        <v>1</v>
      </c>
      <c r="D4" s="120" t="s">
        <v>89</v>
      </c>
      <c r="E4" s="98"/>
      <c r="F4" s="98"/>
      <c r="G4" s="98"/>
      <c r="H4" s="88"/>
      <c r="I4" s="87" t="s">
        <v>82</v>
      </c>
      <c r="J4" s="88"/>
      <c r="K4" s="87" t="s">
        <v>90</v>
      </c>
      <c r="L4" s="98"/>
      <c r="M4" s="98"/>
      <c r="N4" s="98"/>
      <c r="O4" s="99"/>
    </row>
    <row r="5" spans="2:15" ht="14.45" customHeight="1" thickBot="1">
      <c r="B5" s="117"/>
      <c r="C5" s="119"/>
      <c r="D5" s="100" t="s">
        <v>91</v>
      </c>
      <c r="E5" s="96"/>
      <c r="F5" s="96"/>
      <c r="G5" s="96"/>
      <c r="H5" s="101"/>
      <c r="I5" s="95" t="s">
        <v>83</v>
      </c>
      <c r="J5" s="101"/>
      <c r="K5" s="95" t="s">
        <v>92</v>
      </c>
      <c r="L5" s="96"/>
      <c r="M5" s="96"/>
      <c r="N5" s="96"/>
      <c r="O5" s="97"/>
    </row>
    <row r="6" spans="2:15" ht="14.45" customHeight="1">
      <c r="B6" s="117"/>
      <c r="C6" s="119"/>
      <c r="D6" s="89">
        <v>2025</v>
      </c>
      <c r="E6" s="90"/>
      <c r="F6" s="89">
        <v>2024</v>
      </c>
      <c r="G6" s="90"/>
      <c r="H6" s="106" t="s">
        <v>22</v>
      </c>
      <c r="I6" s="85">
        <v>2024</v>
      </c>
      <c r="J6" s="85" t="s">
        <v>93</v>
      </c>
      <c r="K6" s="89">
        <v>2025</v>
      </c>
      <c r="L6" s="90"/>
      <c r="M6" s="89">
        <v>2024</v>
      </c>
      <c r="N6" s="90"/>
      <c r="O6" s="106" t="s">
        <v>22</v>
      </c>
    </row>
    <row r="7" spans="2:15" ht="14.45" customHeight="1" thickBot="1">
      <c r="B7" s="108" t="s">
        <v>21</v>
      </c>
      <c r="C7" s="110" t="s">
        <v>24</v>
      </c>
      <c r="D7" s="91"/>
      <c r="E7" s="92"/>
      <c r="F7" s="91"/>
      <c r="G7" s="92"/>
      <c r="H7" s="107"/>
      <c r="I7" s="86"/>
      <c r="J7" s="86"/>
      <c r="K7" s="91"/>
      <c r="L7" s="92"/>
      <c r="M7" s="91"/>
      <c r="N7" s="92"/>
      <c r="O7" s="107"/>
    </row>
    <row r="8" spans="2:15" ht="14.45" customHeight="1">
      <c r="B8" s="108"/>
      <c r="C8" s="110"/>
      <c r="D8" s="6" t="s">
        <v>25</v>
      </c>
      <c r="E8" s="7" t="s">
        <v>2</v>
      </c>
      <c r="F8" s="6" t="s">
        <v>25</v>
      </c>
      <c r="G8" s="7" t="s">
        <v>2</v>
      </c>
      <c r="H8" s="112" t="s">
        <v>26</v>
      </c>
      <c r="I8" s="8" t="s">
        <v>25</v>
      </c>
      <c r="J8" s="114" t="s">
        <v>94</v>
      </c>
      <c r="K8" s="6" t="s">
        <v>25</v>
      </c>
      <c r="L8" s="7" t="s">
        <v>2</v>
      </c>
      <c r="M8" s="6" t="s">
        <v>25</v>
      </c>
      <c r="N8" s="7" t="s">
        <v>2</v>
      </c>
      <c r="O8" s="112" t="s">
        <v>26</v>
      </c>
    </row>
    <row r="9" spans="2:15" ht="14.45" customHeight="1" thickBot="1">
      <c r="B9" s="109"/>
      <c r="C9" s="111"/>
      <c r="D9" s="9" t="s">
        <v>27</v>
      </c>
      <c r="E9" s="10" t="s">
        <v>28</v>
      </c>
      <c r="F9" s="9" t="s">
        <v>27</v>
      </c>
      <c r="G9" s="10" t="s">
        <v>28</v>
      </c>
      <c r="H9" s="113"/>
      <c r="I9" s="11" t="s">
        <v>27</v>
      </c>
      <c r="J9" s="115"/>
      <c r="K9" s="9" t="s">
        <v>27</v>
      </c>
      <c r="L9" s="10" t="s">
        <v>28</v>
      </c>
      <c r="M9" s="9" t="s">
        <v>27</v>
      </c>
      <c r="N9" s="10" t="s">
        <v>28</v>
      </c>
      <c r="O9" s="113"/>
    </row>
    <row r="10" spans="2:15" ht="14.45" customHeight="1" thickBot="1">
      <c r="B10" s="63"/>
      <c r="C10" s="13" t="s">
        <v>12</v>
      </c>
      <c r="D10" s="14">
        <v>103</v>
      </c>
      <c r="E10" s="15">
        <v>0.44396551724137934</v>
      </c>
      <c r="F10" s="14">
        <v>92</v>
      </c>
      <c r="G10" s="15">
        <v>0.36363636363636365</v>
      </c>
      <c r="H10" s="16">
        <v>0.11956521739130443</v>
      </c>
      <c r="I10" s="14">
        <v>205</v>
      </c>
      <c r="J10" s="16">
        <v>-0.4975609756097561</v>
      </c>
      <c r="K10" s="14">
        <v>866</v>
      </c>
      <c r="L10" s="15">
        <v>0.53889234598630986</v>
      </c>
      <c r="M10" s="14">
        <v>1223</v>
      </c>
      <c r="N10" s="15">
        <v>0.60127826941986229</v>
      </c>
      <c r="O10" s="16">
        <v>-0.29190515126737526</v>
      </c>
    </row>
    <row r="11" spans="2:15" ht="14.45" customHeight="1" thickBot="1">
      <c r="B11" s="64"/>
      <c r="C11" s="18" t="s">
        <v>9</v>
      </c>
      <c r="D11" s="19">
        <v>47</v>
      </c>
      <c r="E11" s="20">
        <v>0.20258620689655171</v>
      </c>
      <c r="F11" s="19">
        <v>52</v>
      </c>
      <c r="G11" s="20">
        <v>0.20553359683794467</v>
      </c>
      <c r="H11" s="21">
        <v>-9.6153846153846145E-2</v>
      </c>
      <c r="I11" s="19">
        <v>46</v>
      </c>
      <c r="J11" s="21">
        <v>2.1739130434782705E-2</v>
      </c>
      <c r="K11" s="19">
        <v>243</v>
      </c>
      <c r="L11" s="20">
        <v>0.15121344119477287</v>
      </c>
      <c r="M11" s="19">
        <v>278</v>
      </c>
      <c r="N11" s="20">
        <v>0.13667649950835792</v>
      </c>
      <c r="O11" s="21">
        <v>-0.12589928057553956</v>
      </c>
    </row>
    <row r="12" spans="2:15" ht="14.45" customHeight="1" thickBot="1">
      <c r="B12" s="64"/>
      <c r="C12" s="13" t="s">
        <v>4</v>
      </c>
      <c r="D12" s="14">
        <v>38</v>
      </c>
      <c r="E12" s="15">
        <v>0.16379310344827586</v>
      </c>
      <c r="F12" s="14">
        <v>63</v>
      </c>
      <c r="G12" s="15">
        <v>0.24901185770750989</v>
      </c>
      <c r="H12" s="16">
        <v>-0.39682539682539686</v>
      </c>
      <c r="I12" s="14">
        <v>32</v>
      </c>
      <c r="J12" s="16">
        <v>0.1875</v>
      </c>
      <c r="K12" s="14">
        <v>209</v>
      </c>
      <c r="L12" s="15">
        <v>0.13005600497822029</v>
      </c>
      <c r="M12" s="14">
        <v>177</v>
      </c>
      <c r="N12" s="15">
        <v>8.7020648967551628E-2</v>
      </c>
      <c r="O12" s="16">
        <v>0.18079096045197751</v>
      </c>
    </row>
    <row r="13" spans="2:15" ht="14.45" customHeight="1" thickBot="1">
      <c r="B13" s="64"/>
      <c r="C13" s="65" t="s">
        <v>38</v>
      </c>
      <c r="D13" s="19">
        <v>16</v>
      </c>
      <c r="E13" s="20">
        <v>6.8965517241379309E-2</v>
      </c>
      <c r="F13" s="19">
        <v>18</v>
      </c>
      <c r="G13" s="20">
        <v>7.1146245059288543E-2</v>
      </c>
      <c r="H13" s="21">
        <v>-0.11111111111111116</v>
      </c>
      <c r="I13" s="19">
        <v>12</v>
      </c>
      <c r="J13" s="21">
        <v>0.33333333333333326</v>
      </c>
      <c r="K13" s="19">
        <v>92</v>
      </c>
      <c r="L13" s="20">
        <v>5.7249533291848162E-2</v>
      </c>
      <c r="M13" s="19">
        <v>125</v>
      </c>
      <c r="N13" s="20">
        <v>6.1455260570304815E-2</v>
      </c>
      <c r="O13" s="21">
        <v>-0.26400000000000001</v>
      </c>
    </row>
    <row r="14" spans="2:15" ht="14.45" customHeight="1" thickBot="1">
      <c r="B14" s="64"/>
      <c r="C14" s="66" t="s">
        <v>3</v>
      </c>
      <c r="D14" s="14">
        <v>5</v>
      </c>
      <c r="E14" s="15">
        <v>2.1551724137931036E-2</v>
      </c>
      <c r="F14" s="14">
        <v>4</v>
      </c>
      <c r="G14" s="15">
        <v>1.5810276679841896E-2</v>
      </c>
      <c r="H14" s="16">
        <v>0.25</v>
      </c>
      <c r="I14" s="14">
        <v>6</v>
      </c>
      <c r="J14" s="16">
        <v>-0.16666666666666663</v>
      </c>
      <c r="K14" s="14">
        <v>44</v>
      </c>
      <c r="L14" s="15">
        <v>2.7380211574362167E-2</v>
      </c>
      <c r="M14" s="14">
        <v>41</v>
      </c>
      <c r="N14" s="15">
        <v>2.0157325467059981E-2</v>
      </c>
      <c r="O14" s="16">
        <v>7.3170731707317138E-2</v>
      </c>
    </row>
    <row r="15" spans="2:15" ht="14.45" customHeight="1" thickBot="1">
      <c r="B15" s="64"/>
      <c r="C15" s="67" t="s">
        <v>63</v>
      </c>
      <c r="D15" s="19">
        <v>2</v>
      </c>
      <c r="E15" s="20">
        <v>8.6206896551724137E-3</v>
      </c>
      <c r="F15" s="19">
        <v>3</v>
      </c>
      <c r="G15" s="20">
        <v>1.1857707509881422E-2</v>
      </c>
      <c r="H15" s="21">
        <v>-0.33333333333333337</v>
      </c>
      <c r="I15" s="19">
        <v>4</v>
      </c>
      <c r="J15" s="21">
        <v>-0.5</v>
      </c>
      <c r="K15" s="19">
        <v>27</v>
      </c>
      <c r="L15" s="20">
        <v>1.6801493466085875E-2</v>
      </c>
      <c r="M15" s="19">
        <v>25</v>
      </c>
      <c r="N15" s="20">
        <v>1.2291052114060964E-2</v>
      </c>
      <c r="O15" s="21">
        <v>8.0000000000000071E-2</v>
      </c>
    </row>
    <row r="16" spans="2:15" ht="14.45" customHeight="1" thickBot="1">
      <c r="B16" s="64"/>
      <c r="C16" s="13" t="s">
        <v>11</v>
      </c>
      <c r="D16" s="14">
        <v>4</v>
      </c>
      <c r="E16" s="15">
        <v>1.7241379310344827E-2</v>
      </c>
      <c r="F16" s="14">
        <v>2</v>
      </c>
      <c r="G16" s="15">
        <v>7.9051383399209481E-3</v>
      </c>
      <c r="H16" s="16">
        <v>1</v>
      </c>
      <c r="I16" s="14">
        <v>4</v>
      </c>
      <c r="J16" s="16">
        <v>0</v>
      </c>
      <c r="K16" s="14">
        <v>24</v>
      </c>
      <c r="L16" s="15">
        <v>1.4934660858742999E-2</v>
      </c>
      <c r="M16" s="14">
        <v>46</v>
      </c>
      <c r="N16" s="15">
        <v>2.2615535889872172E-2</v>
      </c>
      <c r="O16" s="16">
        <v>-0.47826086956521741</v>
      </c>
    </row>
    <row r="17" spans="2:15" ht="14.45" customHeight="1" thickBot="1">
      <c r="B17" s="68"/>
      <c r="C17" s="67" t="s">
        <v>29</v>
      </c>
      <c r="D17" s="19">
        <v>17</v>
      </c>
      <c r="E17" s="20">
        <v>7.3275862068965511E-2</v>
      </c>
      <c r="F17" s="19">
        <v>19</v>
      </c>
      <c r="G17" s="20">
        <v>7.5098814229249009E-2</v>
      </c>
      <c r="H17" s="21">
        <v>-0.10526315789473684</v>
      </c>
      <c r="I17" s="19">
        <v>18</v>
      </c>
      <c r="J17" s="21">
        <v>5.5727554179566562E-2</v>
      </c>
      <c r="K17" s="19">
        <v>102</v>
      </c>
      <c r="L17" s="20">
        <v>6.3472308649657749E-2</v>
      </c>
      <c r="M17" s="19">
        <v>119</v>
      </c>
      <c r="N17" s="20">
        <v>5.8505408062930184E-2</v>
      </c>
      <c r="O17" s="21">
        <v>-0.1428571428571429</v>
      </c>
    </row>
    <row r="18" spans="2:15" ht="14.45" customHeight="1" thickBot="1">
      <c r="B18" s="22" t="s">
        <v>5</v>
      </c>
      <c r="C18" s="22" t="s">
        <v>30</v>
      </c>
      <c r="D18" s="23">
        <v>232</v>
      </c>
      <c r="E18" s="24">
        <v>0.99999999999999989</v>
      </c>
      <c r="F18" s="23">
        <v>253</v>
      </c>
      <c r="G18" s="24">
        <v>0.99999999999999989</v>
      </c>
      <c r="H18" s="25">
        <v>-8.3003952569169925E-2</v>
      </c>
      <c r="I18" s="23">
        <v>323</v>
      </c>
      <c r="J18" s="24">
        <v>-0.28173374613003099</v>
      </c>
      <c r="K18" s="23">
        <v>1607</v>
      </c>
      <c r="L18" s="24">
        <v>0.99999999999999944</v>
      </c>
      <c r="M18" s="23">
        <v>2034</v>
      </c>
      <c r="N18" s="24">
        <v>0.99999999999999967</v>
      </c>
      <c r="O18" s="25">
        <v>-0.20993117010816131</v>
      </c>
    </row>
    <row r="19" spans="2:15" ht="14.45" customHeight="1" thickBot="1">
      <c r="B19" s="63"/>
      <c r="C19" s="13" t="s">
        <v>8</v>
      </c>
      <c r="D19" s="14">
        <v>314</v>
      </c>
      <c r="E19" s="15">
        <v>0.1623578076525336</v>
      </c>
      <c r="F19" s="14">
        <v>475</v>
      </c>
      <c r="G19" s="15">
        <v>0.27424942263279445</v>
      </c>
      <c r="H19" s="16">
        <v>-0.33894736842105266</v>
      </c>
      <c r="I19" s="14">
        <v>736</v>
      </c>
      <c r="J19" s="16">
        <v>-0.57336956521739135</v>
      </c>
      <c r="K19" s="14">
        <v>3548</v>
      </c>
      <c r="L19" s="15">
        <v>0.22800591221643854</v>
      </c>
      <c r="M19" s="14">
        <v>3145</v>
      </c>
      <c r="N19" s="15">
        <v>0.20321788575859395</v>
      </c>
      <c r="O19" s="16">
        <v>0.12813990461049274</v>
      </c>
    </row>
    <row r="20" spans="2:15" ht="14.45" customHeight="1" thickBot="1">
      <c r="B20" s="64"/>
      <c r="C20" s="18" t="s">
        <v>10</v>
      </c>
      <c r="D20" s="19">
        <v>392</v>
      </c>
      <c r="E20" s="20">
        <v>0.20268872802481902</v>
      </c>
      <c r="F20" s="19">
        <v>328</v>
      </c>
      <c r="G20" s="20">
        <v>0.18937644341801385</v>
      </c>
      <c r="H20" s="21">
        <v>0.19512195121951215</v>
      </c>
      <c r="I20" s="19">
        <v>619</v>
      </c>
      <c r="J20" s="21">
        <v>-0.36672051696284325</v>
      </c>
      <c r="K20" s="19">
        <v>3526</v>
      </c>
      <c r="L20" s="20">
        <v>0.22659212132896345</v>
      </c>
      <c r="M20" s="19">
        <v>3957</v>
      </c>
      <c r="N20" s="20">
        <v>0.25568622383044715</v>
      </c>
      <c r="O20" s="21">
        <v>-0.10892089967146823</v>
      </c>
    </row>
    <row r="21" spans="2:15" ht="14.45" customHeight="1" thickBot="1">
      <c r="B21" s="64"/>
      <c r="C21" s="13" t="s">
        <v>3</v>
      </c>
      <c r="D21" s="14">
        <v>207</v>
      </c>
      <c r="E21" s="15">
        <v>0.10703205791106515</v>
      </c>
      <c r="F21" s="14">
        <v>180</v>
      </c>
      <c r="G21" s="15">
        <v>0.10392609699769054</v>
      </c>
      <c r="H21" s="16">
        <v>0.14999999999999991</v>
      </c>
      <c r="I21" s="14">
        <v>660</v>
      </c>
      <c r="J21" s="16">
        <v>-0.68636363636363629</v>
      </c>
      <c r="K21" s="14">
        <v>2550</v>
      </c>
      <c r="L21" s="15">
        <v>0.16387121650279546</v>
      </c>
      <c r="M21" s="14">
        <v>2154</v>
      </c>
      <c r="N21" s="15">
        <v>0.13918325148617214</v>
      </c>
      <c r="O21" s="16">
        <v>0.18384401114206139</v>
      </c>
    </row>
    <row r="22" spans="2:15" ht="14.45" customHeight="1" thickBot="1">
      <c r="B22" s="64"/>
      <c r="C22" s="65" t="s">
        <v>4</v>
      </c>
      <c r="D22" s="19">
        <v>441</v>
      </c>
      <c r="E22" s="20">
        <v>0.2280248190279214</v>
      </c>
      <c r="F22" s="19">
        <v>292</v>
      </c>
      <c r="G22" s="20">
        <v>0.16859122401847576</v>
      </c>
      <c r="H22" s="21">
        <v>0.51027397260273966</v>
      </c>
      <c r="I22" s="19">
        <v>544</v>
      </c>
      <c r="J22" s="21">
        <v>-0.18933823529411764</v>
      </c>
      <c r="K22" s="19">
        <v>2391</v>
      </c>
      <c r="L22" s="20">
        <v>0.15365336417967998</v>
      </c>
      <c r="M22" s="19">
        <v>2390</v>
      </c>
      <c r="N22" s="20">
        <v>0.1544326699405531</v>
      </c>
      <c r="O22" s="21">
        <v>4.1841004184095532E-4</v>
      </c>
    </row>
    <row r="23" spans="2:15" ht="14.45" customHeight="1" thickBot="1">
      <c r="B23" s="64"/>
      <c r="C23" s="66" t="s">
        <v>9</v>
      </c>
      <c r="D23" s="14">
        <v>325</v>
      </c>
      <c r="E23" s="15">
        <v>0.16804550155118925</v>
      </c>
      <c r="F23" s="14">
        <v>239</v>
      </c>
      <c r="G23" s="15">
        <v>0.13799076212471131</v>
      </c>
      <c r="H23" s="16">
        <v>0.35983263598326354</v>
      </c>
      <c r="I23" s="14">
        <v>313</v>
      </c>
      <c r="J23" s="16">
        <v>3.833865814696491E-2</v>
      </c>
      <c r="K23" s="14">
        <v>1930</v>
      </c>
      <c r="L23" s="15">
        <v>0.12402801876486087</v>
      </c>
      <c r="M23" s="14">
        <v>2413</v>
      </c>
      <c r="N23" s="15">
        <v>0.15591884207805634</v>
      </c>
      <c r="O23" s="16">
        <v>-0.20016576875259018</v>
      </c>
    </row>
    <row r="24" spans="2:15" ht="14.45" customHeight="1" thickBot="1">
      <c r="B24" s="64"/>
      <c r="C24" s="67" t="s">
        <v>11</v>
      </c>
      <c r="D24" s="19">
        <v>184</v>
      </c>
      <c r="E24" s="20">
        <v>9.5139607032057913E-2</v>
      </c>
      <c r="F24" s="19">
        <v>91</v>
      </c>
      <c r="G24" s="20">
        <v>5.2540415704387992E-2</v>
      </c>
      <c r="H24" s="21">
        <v>1.0219780219780219</v>
      </c>
      <c r="I24" s="19">
        <v>225</v>
      </c>
      <c r="J24" s="21">
        <v>-0.18222222222222217</v>
      </c>
      <c r="K24" s="19">
        <v>1130</v>
      </c>
      <c r="L24" s="20">
        <v>7.2617441038493671E-2</v>
      </c>
      <c r="M24" s="19">
        <v>665</v>
      </c>
      <c r="N24" s="20">
        <v>4.2969759627810807E-2</v>
      </c>
      <c r="O24" s="21">
        <v>0.6992481203007519</v>
      </c>
    </row>
    <row r="25" spans="2:15" ht="14.45" customHeight="1" thickBot="1">
      <c r="B25" s="64"/>
      <c r="C25" s="13" t="s">
        <v>12</v>
      </c>
      <c r="D25" s="14">
        <v>36</v>
      </c>
      <c r="E25" s="15">
        <v>1.8614270941054809E-2</v>
      </c>
      <c r="F25" s="14">
        <v>105</v>
      </c>
      <c r="G25" s="15">
        <v>6.0623556581986142E-2</v>
      </c>
      <c r="H25" s="16">
        <v>-0.65714285714285714</v>
      </c>
      <c r="I25" s="14">
        <v>69</v>
      </c>
      <c r="J25" s="16">
        <v>-0.47826086956521741</v>
      </c>
      <c r="K25" s="14">
        <v>306</v>
      </c>
      <c r="L25" s="15">
        <v>1.9664545980335454E-2</v>
      </c>
      <c r="M25" s="14">
        <v>566</v>
      </c>
      <c r="N25" s="15">
        <v>3.6572757818557768E-2</v>
      </c>
      <c r="O25" s="16">
        <v>-0.45936395759717319</v>
      </c>
    </row>
    <row r="26" spans="2:15" ht="14.45" customHeight="1" thickBot="1">
      <c r="B26" s="64"/>
      <c r="C26" s="67" t="s">
        <v>56</v>
      </c>
      <c r="D26" s="19">
        <v>35</v>
      </c>
      <c r="E26" s="20">
        <v>1.8097207859358842E-2</v>
      </c>
      <c r="F26" s="19">
        <v>18</v>
      </c>
      <c r="G26" s="20">
        <v>1.0392609699769052E-2</v>
      </c>
      <c r="H26" s="21">
        <v>0.94444444444444442</v>
      </c>
      <c r="I26" s="19">
        <v>16</v>
      </c>
      <c r="J26" s="21">
        <v>1.1875</v>
      </c>
      <c r="K26" s="19">
        <v>169</v>
      </c>
      <c r="L26" s="20">
        <v>1.086048454469507E-2</v>
      </c>
      <c r="M26" s="19">
        <v>165</v>
      </c>
      <c r="N26" s="20">
        <v>1.0661669682088395E-2</v>
      </c>
      <c r="O26" s="21">
        <v>2.4242424242424176E-2</v>
      </c>
    </row>
    <row r="27" spans="2:15" ht="14.45" customHeight="1" thickBot="1">
      <c r="B27" s="68"/>
      <c r="C27" s="13" t="s">
        <v>29</v>
      </c>
      <c r="D27" s="14">
        <v>0</v>
      </c>
      <c r="E27" s="15">
        <v>0</v>
      </c>
      <c r="F27" s="14">
        <v>4</v>
      </c>
      <c r="G27" s="15">
        <v>2.3094688221709007E-3</v>
      </c>
      <c r="H27" s="16">
        <v>-1</v>
      </c>
      <c r="I27" s="14">
        <v>2</v>
      </c>
      <c r="J27" s="16">
        <v>-1</v>
      </c>
      <c r="K27" s="14">
        <v>11</v>
      </c>
      <c r="L27" s="15">
        <v>7.068954437375489E-4</v>
      </c>
      <c r="M27" s="14">
        <v>21</v>
      </c>
      <c r="N27" s="15">
        <v>1.3569397777203412E-3</v>
      </c>
      <c r="O27" s="16">
        <v>-0.47619047619047616</v>
      </c>
    </row>
    <row r="28" spans="2:15" ht="14.45" customHeight="1" thickBot="1">
      <c r="B28" s="22" t="s">
        <v>6</v>
      </c>
      <c r="C28" s="22" t="s">
        <v>30</v>
      </c>
      <c r="D28" s="23">
        <v>1934</v>
      </c>
      <c r="E28" s="24">
        <v>1</v>
      </c>
      <c r="F28" s="23">
        <v>1732</v>
      </c>
      <c r="G28" s="24">
        <v>0.99999999999999989</v>
      </c>
      <c r="H28" s="25">
        <v>0.11662817551963056</v>
      </c>
      <c r="I28" s="23">
        <v>3184</v>
      </c>
      <c r="J28" s="24">
        <v>-0.39258793969849248</v>
      </c>
      <c r="K28" s="23">
        <v>15561</v>
      </c>
      <c r="L28" s="24">
        <v>0.99999999999999989</v>
      </c>
      <c r="M28" s="23">
        <v>15476</v>
      </c>
      <c r="N28" s="24">
        <v>0.99999999999999978</v>
      </c>
      <c r="O28" s="25">
        <v>5.492375290772733E-3</v>
      </c>
    </row>
    <row r="29" spans="2:15" ht="14.45" customHeight="1" thickBot="1">
      <c r="B29" s="22" t="s">
        <v>45</v>
      </c>
      <c r="C29" s="22" t="s">
        <v>30</v>
      </c>
      <c r="D29" s="23">
        <v>4</v>
      </c>
      <c r="E29" s="24">
        <v>1</v>
      </c>
      <c r="F29" s="23">
        <v>3</v>
      </c>
      <c r="G29" s="24">
        <v>1</v>
      </c>
      <c r="H29" s="25">
        <v>0.33333333333333326</v>
      </c>
      <c r="I29" s="23">
        <v>6</v>
      </c>
      <c r="J29" s="24">
        <v>-0.33333333333333337</v>
      </c>
      <c r="K29" s="23">
        <v>24</v>
      </c>
      <c r="L29" s="24">
        <v>1</v>
      </c>
      <c r="M29" s="23">
        <v>19</v>
      </c>
      <c r="N29" s="24">
        <v>0.99999999999999989</v>
      </c>
      <c r="O29" s="25">
        <v>0.26315789473684204</v>
      </c>
    </row>
    <row r="30" spans="2:15" ht="14.45" customHeight="1" thickBot="1">
      <c r="B30" s="102"/>
      <c r="C30" s="103" t="s">
        <v>30</v>
      </c>
      <c r="D30" s="26">
        <v>2170</v>
      </c>
      <c r="E30" s="27">
        <v>1</v>
      </c>
      <c r="F30" s="26">
        <v>1988</v>
      </c>
      <c r="G30" s="27">
        <v>1</v>
      </c>
      <c r="H30" s="28">
        <v>9.1549295774647987E-2</v>
      </c>
      <c r="I30" s="26">
        <v>3513</v>
      </c>
      <c r="J30" s="28">
        <v>-0.38229433532593227</v>
      </c>
      <c r="K30" s="26">
        <v>17192</v>
      </c>
      <c r="L30" s="27">
        <v>1</v>
      </c>
      <c r="M30" s="26">
        <v>17529</v>
      </c>
      <c r="N30" s="27">
        <v>1</v>
      </c>
      <c r="O30" s="28">
        <v>-1.9225283815391681E-2</v>
      </c>
    </row>
    <row r="31" spans="2:15" ht="14.45" customHeight="1">
      <c r="B31" s="1" t="s">
        <v>58</v>
      </c>
      <c r="C31" s="29"/>
      <c r="D31" s="1"/>
      <c r="E31" s="1"/>
      <c r="F31" s="1"/>
      <c r="G31" s="1"/>
    </row>
    <row r="32" spans="2:15">
      <c r="B32" s="30" t="s">
        <v>59</v>
      </c>
      <c r="C32" s="1"/>
      <c r="D32" s="1"/>
      <c r="E32" s="1"/>
      <c r="F32" s="1"/>
      <c r="G32" s="1"/>
    </row>
    <row r="34" spans="2:15">
      <c r="B34" s="93" t="s">
        <v>36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61"/>
    </row>
    <row r="35" spans="2:15" ht="15" thickBot="1">
      <c r="B35" s="94" t="s">
        <v>37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62" t="s">
        <v>33</v>
      </c>
    </row>
    <row r="36" spans="2:15">
      <c r="B36" s="116" t="s">
        <v>21</v>
      </c>
      <c r="C36" s="118" t="s">
        <v>1</v>
      </c>
      <c r="D36" s="120" t="s">
        <v>89</v>
      </c>
      <c r="E36" s="98"/>
      <c r="F36" s="98"/>
      <c r="G36" s="98"/>
      <c r="H36" s="88"/>
      <c r="I36" s="87" t="s">
        <v>82</v>
      </c>
      <c r="J36" s="88"/>
      <c r="K36" s="87" t="s">
        <v>90</v>
      </c>
      <c r="L36" s="98"/>
      <c r="M36" s="98"/>
      <c r="N36" s="98"/>
      <c r="O36" s="99"/>
    </row>
    <row r="37" spans="2:15" ht="15" thickBot="1">
      <c r="B37" s="117"/>
      <c r="C37" s="119"/>
      <c r="D37" s="100" t="s">
        <v>91</v>
      </c>
      <c r="E37" s="96"/>
      <c r="F37" s="96"/>
      <c r="G37" s="96"/>
      <c r="H37" s="101"/>
      <c r="I37" s="95" t="s">
        <v>83</v>
      </c>
      <c r="J37" s="101"/>
      <c r="K37" s="95" t="s">
        <v>92</v>
      </c>
      <c r="L37" s="96"/>
      <c r="M37" s="96"/>
      <c r="N37" s="96"/>
      <c r="O37" s="97"/>
    </row>
    <row r="38" spans="2:15" ht="13.9" customHeight="1">
      <c r="B38" s="117"/>
      <c r="C38" s="119"/>
      <c r="D38" s="89">
        <v>2025</v>
      </c>
      <c r="E38" s="90"/>
      <c r="F38" s="89">
        <v>2024</v>
      </c>
      <c r="G38" s="90"/>
      <c r="H38" s="106" t="s">
        <v>22</v>
      </c>
      <c r="I38" s="85">
        <v>2024</v>
      </c>
      <c r="J38" s="85" t="s">
        <v>93</v>
      </c>
      <c r="K38" s="89">
        <v>2025</v>
      </c>
      <c r="L38" s="90"/>
      <c r="M38" s="89">
        <v>2024</v>
      </c>
      <c r="N38" s="90"/>
      <c r="O38" s="106" t="s">
        <v>22</v>
      </c>
    </row>
    <row r="39" spans="2:15" ht="15" thickBot="1">
      <c r="B39" s="108" t="s">
        <v>21</v>
      </c>
      <c r="C39" s="110" t="s">
        <v>24</v>
      </c>
      <c r="D39" s="91"/>
      <c r="E39" s="92"/>
      <c r="F39" s="91"/>
      <c r="G39" s="92"/>
      <c r="H39" s="107"/>
      <c r="I39" s="86"/>
      <c r="J39" s="86"/>
      <c r="K39" s="91"/>
      <c r="L39" s="92"/>
      <c r="M39" s="91"/>
      <c r="N39" s="92"/>
      <c r="O39" s="107"/>
    </row>
    <row r="40" spans="2:15" ht="13.9" customHeight="1">
      <c r="B40" s="108"/>
      <c r="C40" s="110"/>
      <c r="D40" s="6" t="s">
        <v>25</v>
      </c>
      <c r="E40" s="7" t="s">
        <v>2</v>
      </c>
      <c r="F40" s="6" t="s">
        <v>25</v>
      </c>
      <c r="G40" s="7" t="s">
        <v>2</v>
      </c>
      <c r="H40" s="112" t="s">
        <v>26</v>
      </c>
      <c r="I40" s="8" t="s">
        <v>25</v>
      </c>
      <c r="J40" s="114" t="s">
        <v>94</v>
      </c>
      <c r="K40" s="6" t="s">
        <v>25</v>
      </c>
      <c r="L40" s="7" t="s">
        <v>2</v>
      </c>
      <c r="M40" s="6" t="s">
        <v>25</v>
      </c>
      <c r="N40" s="7" t="s">
        <v>2</v>
      </c>
      <c r="O40" s="112" t="s">
        <v>26</v>
      </c>
    </row>
    <row r="41" spans="2:15" ht="26.25" thickBot="1">
      <c r="B41" s="109"/>
      <c r="C41" s="111"/>
      <c r="D41" s="9" t="s">
        <v>27</v>
      </c>
      <c r="E41" s="10" t="s">
        <v>28</v>
      </c>
      <c r="F41" s="9" t="s">
        <v>27</v>
      </c>
      <c r="G41" s="10" t="s">
        <v>28</v>
      </c>
      <c r="H41" s="113"/>
      <c r="I41" s="11" t="s">
        <v>27</v>
      </c>
      <c r="J41" s="115"/>
      <c r="K41" s="9" t="s">
        <v>27</v>
      </c>
      <c r="L41" s="10" t="s">
        <v>28</v>
      </c>
      <c r="M41" s="9" t="s">
        <v>27</v>
      </c>
      <c r="N41" s="10" t="s">
        <v>28</v>
      </c>
      <c r="O41" s="113"/>
    </row>
    <row r="42" spans="2:15" ht="15" thickBot="1">
      <c r="B42" s="69"/>
      <c r="C42" s="13" t="s">
        <v>12</v>
      </c>
      <c r="D42" s="14"/>
      <c r="E42" s="15"/>
      <c r="F42" s="14">
        <v>1</v>
      </c>
      <c r="G42" s="15">
        <v>1</v>
      </c>
      <c r="H42" s="16"/>
      <c r="I42" s="14">
        <v>3</v>
      </c>
      <c r="J42" s="16"/>
      <c r="K42" s="14">
        <v>3</v>
      </c>
      <c r="L42" s="15">
        <v>1</v>
      </c>
      <c r="M42" s="14">
        <v>1</v>
      </c>
      <c r="N42" s="15">
        <v>0.5</v>
      </c>
      <c r="O42" s="16">
        <v>2</v>
      </c>
    </row>
    <row r="43" spans="2:15" ht="15" thickBot="1">
      <c r="B43" s="69"/>
      <c r="C43" s="81" t="s">
        <v>4</v>
      </c>
      <c r="D43" s="14"/>
      <c r="E43" s="15"/>
      <c r="F43" s="14">
        <v>0</v>
      </c>
      <c r="G43" s="15">
        <v>0</v>
      </c>
      <c r="H43" s="16"/>
      <c r="I43" s="14">
        <v>0</v>
      </c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5" thickBot="1">
      <c r="B44" s="22" t="s">
        <v>5</v>
      </c>
      <c r="C44" s="22" t="s">
        <v>30</v>
      </c>
      <c r="D44" s="23">
        <v>0</v>
      </c>
      <c r="E44" s="24">
        <v>0</v>
      </c>
      <c r="F44" s="23">
        <v>1</v>
      </c>
      <c r="G44" s="24">
        <v>1</v>
      </c>
      <c r="H44" s="25">
        <v>-1</v>
      </c>
      <c r="I44" s="23">
        <v>3</v>
      </c>
      <c r="J44" s="24">
        <v>0</v>
      </c>
      <c r="K44" s="23">
        <v>3</v>
      </c>
      <c r="L44" s="24">
        <v>1</v>
      </c>
      <c r="M44" s="23">
        <v>2</v>
      </c>
      <c r="N44" s="24">
        <v>1</v>
      </c>
      <c r="O44" s="25">
        <v>0.5</v>
      </c>
    </row>
    <row r="45" spans="2:15" ht="15" thickBot="1">
      <c r="B45" s="63"/>
      <c r="C45" s="13" t="s">
        <v>8</v>
      </c>
      <c r="D45" s="14">
        <v>227</v>
      </c>
      <c r="E45" s="15">
        <v>0.15452688904016337</v>
      </c>
      <c r="F45" s="14">
        <v>407</v>
      </c>
      <c r="G45" s="15">
        <v>0.31871574001566172</v>
      </c>
      <c r="H45" s="16">
        <v>-0.44226044226044225</v>
      </c>
      <c r="I45" s="14">
        <v>606</v>
      </c>
      <c r="J45" s="16">
        <v>-0.62541254125412538</v>
      </c>
      <c r="K45" s="14">
        <v>2950</v>
      </c>
      <c r="L45" s="15">
        <v>0.23704298915226998</v>
      </c>
      <c r="M45" s="14">
        <v>2587</v>
      </c>
      <c r="N45" s="15">
        <v>0.20849451966473243</v>
      </c>
      <c r="O45" s="16">
        <v>0.140316969462698</v>
      </c>
    </row>
    <row r="46" spans="2:15" ht="15" thickBot="1">
      <c r="B46" s="64"/>
      <c r="C46" s="18" t="s">
        <v>10</v>
      </c>
      <c r="D46" s="19">
        <v>300</v>
      </c>
      <c r="E46" s="20">
        <v>0.20422055820285909</v>
      </c>
      <c r="F46" s="19">
        <v>259</v>
      </c>
      <c r="G46" s="20">
        <v>0.20281910728269381</v>
      </c>
      <c r="H46" s="21">
        <v>0.15830115830115821</v>
      </c>
      <c r="I46" s="19">
        <v>533</v>
      </c>
      <c r="J46" s="21">
        <v>-0.43714821763602252</v>
      </c>
      <c r="K46" s="19">
        <v>2876</v>
      </c>
      <c r="L46" s="20">
        <v>0.23109682603455203</v>
      </c>
      <c r="M46" s="19">
        <v>3313</v>
      </c>
      <c r="N46" s="20">
        <v>0.26700515796260477</v>
      </c>
      <c r="O46" s="21">
        <v>-0.13190461817084209</v>
      </c>
    </row>
    <row r="47" spans="2:15" ht="15" thickBot="1">
      <c r="B47" s="64"/>
      <c r="C47" s="13" t="s">
        <v>3</v>
      </c>
      <c r="D47" s="14">
        <v>162</v>
      </c>
      <c r="E47" s="15">
        <v>0.1102791014295439</v>
      </c>
      <c r="F47" s="14">
        <v>138</v>
      </c>
      <c r="G47" s="15">
        <v>0.10806577916992952</v>
      </c>
      <c r="H47" s="16">
        <v>0.17391304347826098</v>
      </c>
      <c r="I47" s="14">
        <v>561</v>
      </c>
      <c r="J47" s="16">
        <v>-0.71122994652406413</v>
      </c>
      <c r="K47" s="14">
        <v>2210</v>
      </c>
      <c r="L47" s="15">
        <v>0.17758135797509039</v>
      </c>
      <c r="M47" s="14">
        <v>1847</v>
      </c>
      <c r="N47" s="15">
        <v>0.1488555770470664</v>
      </c>
      <c r="O47" s="16">
        <v>0.19653492149431506</v>
      </c>
    </row>
    <row r="48" spans="2:15" ht="15" thickBot="1">
      <c r="B48" s="64"/>
      <c r="C48" s="65" t="s">
        <v>4</v>
      </c>
      <c r="D48" s="19">
        <v>354</v>
      </c>
      <c r="E48" s="20">
        <v>0.24098025867937373</v>
      </c>
      <c r="F48" s="19">
        <v>160</v>
      </c>
      <c r="G48" s="20">
        <v>0.12529365700861395</v>
      </c>
      <c r="H48" s="21">
        <v>1.2124999999999999</v>
      </c>
      <c r="I48" s="19">
        <v>399</v>
      </c>
      <c r="J48" s="21">
        <v>-0.11278195488721809</v>
      </c>
      <c r="K48" s="19">
        <v>1746</v>
      </c>
      <c r="L48" s="20">
        <v>0.1402973081558859</v>
      </c>
      <c r="M48" s="19">
        <v>1792</v>
      </c>
      <c r="N48" s="20">
        <v>0.14442295293359123</v>
      </c>
      <c r="O48" s="21">
        <v>-2.5669642857142905E-2</v>
      </c>
    </row>
    <row r="49" spans="2:15" ht="15" thickBot="1">
      <c r="B49" s="64"/>
      <c r="C49" s="66" t="s">
        <v>9</v>
      </c>
      <c r="D49" s="14">
        <v>235</v>
      </c>
      <c r="E49" s="15">
        <v>0.15997277059223963</v>
      </c>
      <c r="F49" s="14">
        <v>154</v>
      </c>
      <c r="G49" s="15">
        <v>0.12059514487079091</v>
      </c>
      <c r="H49" s="16">
        <v>0.52597402597402598</v>
      </c>
      <c r="I49" s="14">
        <v>215</v>
      </c>
      <c r="J49" s="16">
        <v>9.3023255813953432E-2</v>
      </c>
      <c r="K49" s="14">
        <v>1370</v>
      </c>
      <c r="L49" s="15">
        <v>0.11008437123342708</v>
      </c>
      <c r="M49" s="14">
        <v>1754</v>
      </c>
      <c r="N49" s="15">
        <v>0.14136041263700838</v>
      </c>
      <c r="O49" s="16">
        <v>-0.21892816419612315</v>
      </c>
    </row>
    <row r="50" spans="2:15" ht="15" thickBot="1">
      <c r="B50" s="64"/>
      <c r="C50" s="67" t="s">
        <v>11</v>
      </c>
      <c r="D50" s="19">
        <v>129</v>
      </c>
      <c r="E50" s="20">
        <v>8.7814840027229404E-2</v>
      </c>
      <c r="F50" s="19">
        <v>70</v>
      </c>
      <c r="G50" s="20">
        <v>5.4815974941268601E-2</v>
      </c>
      <c r="H50" s="21">
        <v>0.84285714285714275</v>
      </c>
      <c r="I50" s="19">
        <v>201</v>
      </c>
      <c r="J50" s="21">
        <v>-0.35820895522388063</v>
      </c>
      <c r="K50" s="19">
        <v>909</v>
      </c>
      <c r="L50" s="20">
        <v>7.3041382081157097E-2</v>
      </c>
      <c r="M50" s="19">
        <v>497</v>
      </c>
      <c r="N50" s="20">
        <v>4.0054803352675694E-2</v>
      </c>
      <c r="O50" s="21">
        <v>0.8289738430583502</v>
      </c>
    </row>
    <row r="51" spans="2:15" ht="15" thickBot="1">
      <c r="B51" s="64"/>
      <c r="C51" s="13" t="s">
        <v>12</v>
      </c>
      <c r="D51" s="14">
        <v>25</v>
      </c>
      <c r="E51" s="15">
        <v>1.7018379850238258E-2</v>
      </c>
      <c r="F51" s="14">
        <v>70</v>
      </c>
      <c r="G51" s="15">
        <v>5.4815974941268601E-2</v>
      </c>
      <c r="H51" s="16">
        <v>-0.64285714285714279</v>
      </c>
      <c r="I51" s="14">
        <v>52</v>
      </c>
      <c r="J51" s="16">
        <v>-0.51923076923076916</v>
      </c>
      <c r="K51" s="14">
        <v>206</v>
      </c>
      <c r="L51" s="15">
        <v>1.6552832462836481E-2</v>
      </c>
      <c r="M51" s="14">
        <v>448</v>
      </c>
      <c r="N51" s="15">
        <v>3.6105738233397806E-2</v>
      </c>
      <c r="O51" s="16">
        <v>-0.5401785714285714</v>
      </c>
    </row>
    <row r="52" spans="2:15" ht="15" thickBot="1">
      <c r="B52" s="64"/>
      <c r="C52" s="67" t="s">
        <v>56</v>
      </c>
      <c r="D52" s="19">
        <v>35</v>
      </c>
      <c r="E52" s="20">
        <v>2.3825731790333562E-2</v>
      </c>
      <c r="F52" s="19">
        <v>18</v>
      </c>
      <c r="G52" s="20">
        <v>1.4095536413469069E-2</v>
      </c>
      <c r="H52" s="21">
        <v>0.94444444444444442</v>
      </c>
      <c r="I52" s="19">
        <v>15</v>
      </c>
      <c r="J52" s="21">
        <v>1.3333333333333335</v>
      </c>
      <c r="K52" s="19">
        <v>166</v>
      </c>
      <c r="L52" s="20">
        <v>1.333869023704299E-2</v>
      </c>
      <c r="M52" s="19">
        <v>163</v>
      </c>
      <c r="N52" s="20">
        <v>1.3136686009026434E-2</v>
      </c>
      <c r="O52" s="21">
        <v>1.8404907975460016E-2</v>
      </c>
    </row>
    <row r="53" spans="2:15" ht="15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6</v>
      </c>
      <c r="C54" s="22" t="s">
        <v>30</v>
      </c>
      <c r="D54" s="23">
        <v>1467</v>
      </c>
      <c r="E54" s="24">
        <v>0.99863852961198085</v>
      </c>
      <c r="F54" s="23">
        <v>1276</v>
      </c>
      <c r="G54" s="24">
        <v>0.99921691464369611</v>
      </c>
      <c r="H54" s="25">
        <v>0.14968652037617547</v>
      </c>
      <c r="I54" s="23">
        <v>2582</v>
      </c>
      <c r="J54" s="24">
        <v>-0.43183578621223861</v>
      </c>
      <c r="K54" s="23">
        <v>12433</v>
      </c>
      <c r="L54" s="24">
        <v>0.99903575733226191</v>
      </c>
      <c r="M54" s="23">
        <v>12401</v>
      </c>
      <c r="N54" s="24">
        <v>0.99943584784010298</v>
      </c>
      <c r="O54" s="25">
        <v>2.5804370615272187E-3</v>
      </c>
    </row>
    <row r="55" spans="2:15" ht="15" thickBot="1">
      <c r="B55" s="22" t="s">
        <v>45</v>
      </c>
      <c r="C55" s="76" t="s">
        <v>30</v>
      </c>
      <c r="D55" s="23">
        <v>2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1</v>
      </c>
      <c r="K55" s="23">
        <v>9</v>
      </c>
      <c r="L55" s="24">
        <v>1</v>
      </c>
      <c r="M55" s="23">
        <v>5</v>
      </c>
      <c r="N55" s="24">
        <v>1</v>
      </c>
      <c r="O55" s="25">
        <v>0.8</v>
      </c>
    </row>
    <row r="56" spans="2:15" ht="15" thickBot="1">
      <c r="B56" s="121" t="s">
        <v>30</v>
      </c>
      <c r="C56" s="122" t="s">
        <v>30</v>
      </c>
      <c r="D56" s="26">
        <v>1469</v>
      </c>
      <c r="E56" s="27">
        <v>1</v>
      </c>
      <c r="F56" s="26">
        <v>1277</v>
      </c>
      <c r="G56" s="27">
        <v>1</v>
      </c>
      <c r="H56" s="28">
        <v>0.15035238841033682</v>
      </c>
      <c r="I56" s="26">
        <v>2586</v>
      </c>
      <c r="J56" s="28">
        <v>-0.43194122196442386</v>
      </c>
      <c r="K56" s="26">
        <v>12445</v>
      </c>
      <c r="L56" s="27">
        <v>1</v>
      </c>
      <c r="M56" s="26">
        <v>12408</v>
      </c>
      <c r="N56" s="27">
        <v>1</v>
      </c>
      <c r="O56" s="28">
        <v>2.9819471308834E-3</v>
      </c>
    </row>
    <row r="57" spans="2:15">
      <c r="B57" s="70" t="s">
        <v>40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93" t="s">
        <v>43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61"/>
    </row>
    <row r="60" spans="2:15" ht="15" thickBot="1">
      <c r="B60" s="94" t="s">
        <v>44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62" t="s">
        <v>33</v>
      </c>
    </row>
    <row r="61" spans="2:15">
      <c r="B61" s="116" t="s">
        <v>21</v>
      </c>
      <c r="C61" s="118" t="s">
        <v>1</v>
      </c>
      <c r="D61" s="120" t="s">
        <v>89</v>
      </c>
      <c r="E61" s="98"/>
      <c r="F61" s="98"/>
      <c r="G61" s="98"/>
      <c r="H61" s="88"/>
      <c r="I61" s="87" t="s">
        <v>82</v>
      </c>
      <c r="J61" s="88"/>
      <c r="K61" s="87" t="s">
        <v>90</v>
      </c>
      <c r="L61" s="98"/>
      <c r="M61" s="98"/>
      <c r="N61" s="98"/>
      <c r="O61" s="99"/>
    </row>
    <row r="62" spans="2:15" ht="15" thickBot="1">
      <c r="B62" s="117"/>
      <c r="C62" s="119"/>
      <c r="D62" s="100" t="s">
        <v>91</v>
      </c>
      <c r="E62" s="96"/>
      <c r="F62" s="96"/>
      <c r="G62" s="96"/>
      <c r="H62" s="101"/>
      <c r="I62" s="95" t="s">
        <v>83</v>
      </c>
      <c r="J62" s="101"/>
      <c r="K62" s="95" t="s">
        <v>92</v>
      </c>
      <c r="L62" s="96"/>
      <c r="M62" s="96"/>
      <c r="N62" s="96"/>
      <c r="O62" s="97"/>
    </row>
    <row r="63" spans="2:15" ht="15" customHeight="1">
      <c r="B63" s="117"/>
      <c r="C63" s="119"/>
      <c r="D63" s="89">
        <v>2025</v>
      </c>
      <c r="E63" s="90"/>
      <c r="F63" s="89">
        <v>2024</v>
      </c>
      <c r="G63" s="90"/>
      <c r="H63" s="106" t="s">
        <v>22</v>
      </c>
      <c r="I63" s="85">
        <v>2024</v>
      </c>
      <c r="J63" s="85" t="s">
        <v>93</v>
      </c>
      <c r="K63" s="89">
        <v>2025</v>
      </c>
      <c r="L63" s="90"/>
      <c r="M63" s="89">
        <v>2024</v>
      </c>
      <c r="N63" s="90"/>
      <c r="O63" s="106" t="s">
        <v>22</v>
      </c>
    </row>
    <row r="64" spans="2:15" ht="14.45" customHeight="1" thickBot="1">
      <c r="B64" s="108" t="s">
        <v>21</v>
      </c>
      <c r="C64" s="110" t="s">
        <v>24</v>
      </c>
      <c r="D64" s="91"/>
      <c r="E64" s="92"/>
      <c r="F64" s="91"/>
      <c r="G64" s="92"/>
      <c r="H64" s="107"/>
      <c r="I64" s="86"/>
      <c r="J64" s="86"/>
      <c r="K64" s="91"/>
      <c r="L64" s="92"/>
      <c r="M64" s="91"/>
      <c r="N64" s="92"/>
      <c r="O64" s="107"/>
    </row>
    <row r="65" spans="2:15" ht="15" customHeight="1">
      <c r="B65" s="108"/>
      <c r="C65" s="110"/>
      <c r="D65" s="6" t="s">
        <v>25</v>
      </c>
      <c r="E65" s="7" t="s">
        <v>2</v>
      </c>
      <c r="F65" s="6" t="s">
        <v>25</v>
      </c>
      <c r="G65" s="7" t="s">
        <v>2</v>
      </c>
      <c r="H65" s="112" t="s">
        <v>26</v>
      </c>
      <c r="I65" s="8" t="s">
        <v>25</v>
      </c>
      <c r="J65" s="114" t="s">
        <v>94</v>
      </c>
      <c r="K65" s="6" t="s">
        <v>25</v>
      </c>
      <c r="L65" s="7" t="s">
        <v>2</v>
      </c>
      <c r="M65" s="6" t="s">
        <v>25</v>
      </c>
      <c r="N65" s="7" t="s">
        <v>2</v>
      </c>
      <c r="O65" s="112" t="s">
        <v>26</v>
      </c>
    </row>
    <row r="66" spans="2:15" ht="14.25" customHeight="1" thickBot="1">
      <c r="B66" s="109"/>
      <c r="C66" s="111"/>
      <c r="D66" s="9" t="s">
        <v>27</v>
      </c>
      <c r="E66" s="10" t="s">
        <v>28</v>
      </c>
      <c r="F66" s="9" t="s">
        <v>27</v>
      </c>
      <c r="G66" s="10" t="s">
        <v>28</v>
      </c>
      <c r="H66" s="113"/>
      <c r="I66" s="11" t="s">
        <v>27</v>
      </c>
      <c r="J66" s="115"/>
      <c r="K66" s="9" t="s">
        <v>27</v>
      </c>
      <c r="L66" s="10" t="s">
        <v>28</v>
      </c>
      <c r="M66" s="9" t="s">
        <v>27</v>
      </c>
      <c r="N66" s="10" t="s">
        <v>28</v>
      </c>
      <c r="O66" s="113"/>
    </row>
    <row r="67" spans="2:15" ht="15" thickBot="1">
      <c r="B67" s="63"/>
      <c r="C67" s="13" t="s">
        <v>12</v>
      </c>
      <c r="D67" s="14">
        <v>103</v>
      </c>
      <c r="E67" s="15">
        <v>0.44396551724137934</v>
      </c>
      <c r="F67" s="14">
        <v>91</v>
      </c>
      <c r="G67" s="15">
        <v>0.3611111111111111</v>
      </c>
      <c r="H67" s="16">
        <v>0.13186813186813184</v>
      </c>
      <c r="I67" s="14">
        <v>202</v>
      </c>
      <c r="J67" s="16">
        <v>-0.49009900990099009</v>
      </c>
      <c r="K67" s="14">
        <v>863</v>
      </c>
      <c r="L67" s="15">
        <v>0.53802992518703241</v>
      </c>
      <c r="M67" s="14">
        <v>1222</v>
      </c>
      <c r="N67" s="15">
        <v>0.60137795275590555</v>
      </c>
      <c r="O67" s="16">
        <v>-0.29378068739770868</v>
      </c>
    </row>
    <row r="68" spans="2:15" ht="15" thickBot="1">
      <c r="B68" s="64"/>
      <c r="C68" s="18" t="s">
        <v>9</v>
      </c>
      <c r="D68" s="19">
        <v>47</v>
      </c>
      <c r="E68" s="20">
        <v>0.20258620689655171</v>
      </c>
      <c r="F68" s="19">
        <v>52</v>
      </c>
      <c r="G68" s="20">
        <v>0.20634920634920634</v>
      </c>
      <c r="H68" s="21">
        <v>-9.6153846153846145E-2</v>
      </c>
      <c r="I68" s="19">
        <v>46</v>
      </c>
      <c r="J68" s="21">
        <v>2.1739130434782705E-2</v>
      </c>
      <c r="K68" s="19">
        <v>243</v>
      </c>
      <c r="L68" s="20">
        <v>0.15149625935162095</v>
      </c>
      <c r="M68" s="19">
        <v>278</v>
      </c>
      <c r="N68" s="20">
        <v>0.13681102362204725</v>
      </c>
      <c r="O68" s="21">
        <v>-0.12589928057553956</v>
      </c>
    </row>
    <row r="69" spans="2:15" ht="15" thickBot="1">
      <c r="B69" s="64"/>
      <c r="C69" s="13" t="s">
        <v>4</v>
      </c>
      <c r="D69" s="14">
        <v>38</v>
      </c>
      <c r="E69" s="15">
        <v>0.16379310344827586</v>
      </c>
      <c r="F69" s="14">
        <v>63</v>
      </c>
      <c r="G69" s="15">
        <v>0.25</v>
      </c>
      <c r="H69" s="16">
        <v>-0.39682539682539686</v>
      </c>
      <c r="I69" s="14"/>
      <c r="J69" s="16"/>
      <c r="K69" s="14">
        <v>209</v>
      </c>
      <c r="L69" s="15">
        <v>0.13029925187032418</v>
      </c>
      <c r="M69" s="14">
        <v>176</v>
      </c>
      <c r="N69" s="15">
        <v>8.6614173228346455E-2</v>
      </c>
      <c r="O69" s="16">
        <v>0.1875</v>
      </c>
    </row>
    <row r="70" spans="2:15" ht="14.45" customHeight="1" thickBot="1">
      <c r="B70" s="64"/>
      <c r="C70" s="65" t="s">
        <v>38</v>
      </c>
      <c r="D70" s="19">
        <v>16</v>
      </c>
      <c r="E70" s="20">
        <v>6.8965517241379309E-2</v>
      </c>
      <c r="F70" s="19">
        <v>18</v>
      </c>
      <c r="G70" s="20">
        <v>7.1428571428571425E-2</v>
      </c>
      <c r="H70" s="21">
        <v>-0.11111111111111116</v>
      </c>
      <c r="I70" s="19"/>
      <c r="J70" s="21"/>
      <c r="K70" s="19">
        <v>92</v>
      </c>
      <c r="L70" s="20">
        <v>5.7356608478802994E-2</v>
      </c>
      <c r="M70" s="19">
        <v>125</v>
      </c>
      <c r="N70" s="20">
        <v>6.1515748031496065E-2</v>
      </c>
      <c r="O70" s="21">
        <v>-0.26400000000000001</v>
      </c>
    </row>
    <row r="71" spans="2:15" ht="14.45" customHeight="1" thickBot="1">
      <c r="B71" s="64"/>
      <c r="C71" s="66" t="s">
        <v>3</v>
      </c>
      <c r="D71" s="14">
        <v>5</v>
      </c>
      <c r="E71" s="15">
        <v>2.1551724137931036E-2</v>
      </c>
      <c r="F71" s="14">
        <v>4</v>
      </c>
      <c r="G71" s="15">
        <v>1.5873015873015872E-2</v>
      </c>
      <c r="H71" s="16">
        <v>0.25</v>
      </c>
      <c r="I71" s="14">
        <v>6</v>
      </c>
      <c r="J71" s="16">
        <v>-0.16666666666666663</v>
      </c>
      <c r="K71" s="14">
        <v>44</v>
      </c>
      <c r="L71" s="15">
        <v>2.7431421446384038E-2</v>
      </c>
      <c r="M71" s="14">
        <v>41</v>
      </c>
      <c r="N71" s="15">
        <v>2.0177165354330708E-2</v>
      </c>
      <c r="O71" s="16">
        <v>7.3170731707317138E-2</v>
      </c>
    </row>
    <row r="72" spans="2:15" ht="14.45" customHeight="1" thickBot="1">
      <c r="B72" s="64"/>
      <c r="C72" s="67" t="s">
        <v>63</v>
      </c>
      <c r="D72" s="19">
        <v>2</v>
      </c>
      <c r="E72" s="20">
        <v>8.6206896551724137E-3</v>
      </c>
      <c r="F72" s="19">
        <v>3</v>
      </c>
      <c r="G72" s="20">
        <v>1.1904761904761904E-2</v>
      </c>
      <c r="H72" s="21">
        <v>-0.33333333333333337</v>
      </c>
      <c r="I72" s="19">
        <v>4</v>
      </c>
      <c r="J72" s="21">
        <v>-0.5</v>
      </c>
      <c r="K72" s="19">
        <v>27</v>
      </c>
      <c r="L72" s="20">
        <v>1.683291770573566E-2</v>
      </c>
      <c r="M72" s="19">
        <v>25</v>
      </c>
      <c r="N72" s="20">
        <v>1.2303149606299213E-2</v>
      </c>
      <c r="O72" s="21">
        <v>8.0000000000000071E-2</v>
      </c>
    </row>
    <row r="73" spans="2:15" ht="14.45" customHeight="1" thickBot="1">
      <c r="B73" s="64"/>
      <c r="C73" s="13" t="s">
        <v>11</v>
      </c>
      <c r="D73" s="14">
        <v>4</v>
      </c>
      <c r="E73" s="15">
        <v>1.7241379310344827E-2</v>
      </c>
      <c r="F73" s="14">
        <v>2</v>
      </c>
      <c r="G73" s="15">
        <v>7.9365079365079361E-3</v>
      </c>
      <c r="H73" s="16">
        <v>1</v>
      </c>
      <c r="I73" s="14">
        <v>4</v>
      </c>
      <c r="J73" s="16">
        <v>0</v>
      </c>
      <c r="K73" s="14">
        <v>24</v>
      </c>
      <c r="L73" s="15">
        <v>1.4962593516209476E-2</v>
      </c>
      <c r="M73" s="14">
        <v>46</v>
      </c>
      <c r="N73" s="15">
        <v>2.2637795275590553E-2</v>
      </c>
      <c r="O73" s="16">
        <v>-0.47826086956521741</v>
      </c>
    </row>
    <row r="74" spans="2:15" ht="15" thickBot="1">
      <c r="B74" s="64"/>
      <c r="C74" s="67" t="s">
        <v>29</v>
      </c>
      <c r="D74" s="19">
        <v>17</v>
      </c>
      <c r="E74" s="20">
        <v>7.3275862068965511E-2</v>
      </c>
      <c r="F74" s="19">
        <v>19</v>
      </c>
      <c r="G74" s="20">
        <v>7.5396825396825393E-2</v>
      </c>
      <c r="H74" s="21">
        <v>-0.10526315789473684</v>
      </c>
      <c r="I74" s="19">
        <v>14</v>
      </c>
      <c r="J74" s="21">
        <v>0.21428571428571419</v>
      </c>
      <c r="K74" s="19">
        <v>102</v>
      </c>
      <c r="L74" s="20">
        <v>6.3591022443890269E-2</v>
      </c>
      <c r="M74" s="19">
        <v>119</v>
      </c>
      <c r="N74" s="20">
        <v>5.8562992125984231E-2</v>
      </c>
      <c r="O74" s="21">
        <v>-0.1428571428571429</v>
      </c>
    </row>
    <row r="75" spans="2:15" ht="15" customHeight="1" thickBot="1">
      <c r="B75" s="22" t="s">
        <v>5</v>
      </c>
      <c r="C75" s="22" t="s">
        <v>30</v>
      </c>
      <c r="D75" s="23">
        <v>232</v>
      </c>
      <c r="E75" s="24">
        <v>0.99999999999999989</v>
      </c>
      <c r="F75" s="23">
        <v>252</v>
      </c>
      <c r="G75" s="24">
        <v>0.99999999999999956</v>
      </c>
      <c r="H75" s="25">
        <v>-7.9365079365079416E-2</v>
      </c>
      <c r="I75" s="23">
        <v>276</v>
      </c>
      <c r="J75" s="24">
        <v>-3.5516932127995409</v>
      </c>
      <c r="K75" s="23">
        <v>1604</v>
      </c>
      <c r="L75" s="24">
        <v>0.99999999999999956</v>
      </c>
      <c r="M75" s="23">
        <v>2032</v>
      </c>
      <c r="N75" s="24">
        <v>0.99999999999999978</v>
      </c>
      <c r="O75" s="25">
        <v>-0.21062992125984248</v>
      </c>
    </row>
    <row r="76" spans="2:15" ht="15" thickBot="1">
      <c r="B76" s="63"/>
      <c r="C76" s="13" t="s">
        <v>10</v>
      </c>
      <c r="D76" s="14">
        <v>92</v>
      </c>
      <c r="E76" s="15">
        <v>0.19700214132762311</v>
      </c>
      <c r="F76" s="14">
        <v>69</v>
      </c>
      <c r="G76" s="15">
        <v>0.15131578947368421</v>
      </c>
      <c r="H76" s="16">
        <v>0.33333333333333326</v>
      </c>
      <c r="I76" s="14">
        <v>86</v>
      </c>
      <c r="J76" s="16">
        <v>6.9767441860465018E-2</v>
      </c>
      <c r="K76" s="14">
        <v>650</v>
      </c>
      <c r="L76" s="15">
        <v>0.2078005115089514</v>
      </c>
      <c r="M76" s="14">
        <v>644</v>
      </c>
      <c r="N76" s="15">
        <v>0.2094308943089431</v>
      </c>
      <c r="O76" s="16">
        <v>9.3167701863354768E-3</v>
      </c>
    </row>
    <row r="77" spans="2:15" ht="15" customHeight="1" thickBot="1">
      <c r="B77" s="64"/>
      <c r="C77" s="18" t="s">
        <v>4</v>
      </c>
      <c r="D77" s="19">
        <v>87</v>
      </c>
      <c r="E77" s="20">
        <v>0.18629550321199143</v>
      </c>
      <c r="F77" s="19">
        <v>132</v>
      </c>
      <c r="G77" s="20">
        <v>0.28947368421052633</v>
      </c>
      <c r="H77" s="21">
        <v>-0.34090909090909094</v>
      </c>
      <c r="I77" s="19">
        <v>145</v>
      </c>
      <c r="J77" s="21">
        <v>-0.4</v>
      </c>
      <c r="K77" s="19">
        <v>645</v>
      </c>
      <c r="L77" s="20">
        <v>0.20620204603580564</v>
      </c>
      <c r="M77" s="19">
        <v>598</v>
      </c>
      <c r="N77" s="20">
        <v>0.19447154471544714</v>
      </c>
      <c r="O77" s="21">
        <v>7.8595317725752567E-2</v>
      </c>
    </row>
    <row r="78" spans="2:15" ht="15" thickBot="1">
      <c r="B78" s="64"/>
      <c r="C78" s="13" t="s">
        <v>8</v>
      </c>
      <c r="D78" s="14">
        <v>87</v>
      </c>
      <c r="E78" s="15">
        <v>0.18629550321199143</v>
      </c>
      <c r="F78" s="14">
        <v>68</v>
      </c>
      <c r="G78" s="15">
        <v>0.14912280701754385</v>
      </c>
      <c r="H78" s="16">
        <v>0.27941176470588225</v>
      </c>
      <c r="I78" s="14">
        <v>130</v>
      </c>
      <c r="J78" s="16">
        <v>-0.33076923076923082</v>
      </c>
      <c r="K78" s="14">
        <v>598</v>
      </c>
      <c r="L78" s="15">
        <v>0.19117647058823528</v>
      </c>
      <c r="M78" s="14">
        <v>558</v>
      </c>
      <c r="N78" s="15">
        <v>0.18146341463414634</v>
      </c>
      <c r="O78" s="16">
        <v>7.1684587813620082E-2</v>
      </c>
    </row>
    <row r="79" spans="2:15" ht="15" customHeight="1" thickBot="1">
      <c r="B79" s="64"/>
      <c r="C79" s="65" t="s">
        <v>9</v>
      </c>
      <c r="D79" s="19">
        <v>90</v>
      </c>
      <c r="E79" s="20">
        <v>0.19271948608137046</v>
      </c>
      <c r="F79" s="19">
        <v>85</v>
      </c>
      <c r="G79" s="20">
        <v>0.18640350877192982</v>
      </c>
      <c r="H79" s="21">
        <v>5.8823529411764719E-2</v>
      </c>
      <c r="I79" s="19">
        <v>98</v>
      </c>
      <c r="J79" s="21">
        <v>-8.1632653061224469E-2</v>
      </c>
      <c r="K79" s="19">
        <v>560</v>
      </c>
      <c r="L79" s="20">
        <v>0.17902813299232737</v>
      </c>
      <c r="M79" s="19">
        <v>659</v>
      </c>
      <c r="N79" s="20">
        <v>0.21430894308943088</v>
      </c>
      <c r="O79" s="21">
        <v>-0.15022761760242798</v>
      </c>
    </row>
    <row r="80" spans="2:15" ht="15" thickBot="1">
      <c r="B80" s="64"/>
      <c r="C80" s="66" t="s">
        <v>3</v>
      </c>
      <c r="D80" s="14">
        <v>45</v>
      </c>
      <c r="E80" s="15">
        <v>9.6359743040685231E-2</v>
      </c>
      <c r="F80" s="14">
        <v>42</v>
      </c>
      <c r="G80" s="15">
        <v>9.2105263157894732E-2</v>
      </c>
      <c r="H80" s="16">
        <v>7.1428571428571397E-2</v>
      </c>
      <c r="I80" s="14">
        <v>99</v>
      </c>
      <c r="J80" s="16">
        <v>-0.54545454545454541</v>
      </c>
      <c r="K80" s="14">
        <v>340</v>
      </c>
      <c r="L80" s="15">
        <v>0.10869565217391304</v>
      </c>
      <c r="M80" s="14">
        <v>307</v>
      </c>
      <c r="N80" s="15">
        <v>9.9837398373983741E-2</v>
      </c>
      <c r="O80" s="16">
        <v>0.10749185667752448</v>
      </c>
    </row>
    <row r="81" spans="2:15" ht="15" customHeight="1" thickBot="1">
      <c r="B81" s="64"/>
      <c r="C81" s="67" t="s">
        <v>11</v>
      </c>
      <c r="D81" s="19">
        <v>55</v>
      </c>
      <c r="E81" s="20">
        <v>0.11777301927194861</v>
      </c>
      <c r="F81" s="19">
        <v>21</v>
      </c>
      <c r="G81" s="20">
        <v>4.6052631578947366E-2</v>
      </c>
      <c r="H81" s="21">
        <v>1.6190476190476191</v>
      </c>
      <c r="I81" s="19">
        <v>24</v>
      </c>
      <c r="J81" s="21">
        <v>1.2916666666666665</v>
      </c>
      <c r="K81" s="19">
        <v>221</v>
      </c>
      <c r="L81" s="20">
        <v>7.0652173913043473E-2</v>
      </c>
      <c r="M81" s="19">
        <v>168</v>
      </c>
      <c r="N81" s="20">
        <v>5.4634146341463415E-2</v>
      </c>
      <c r="O81" s="21">
        <v>0.31547619047619047</v>
      </c>
    </row>
    <row r="82" spans="2:15" ht="15" customHeight="1" thickBot="1">
      <c r="B82" s="64"/>
      <c r="C82" s="13" t="s">
        <v>12</v>
      </c>
      <c r="D82" s="14">
        <v>11</v>
      </c>
      <c r="E82" s="15">
        <v>2.3554603854389723E-2</v>
      </c>
      <c r="F82" s="14">
        <v>35</v>
      </c>
      <c r="G82" s="15">
        <v>7.6754385964912283E-2</v>
      </c>
      <c r="H82" s="16">
        <v>-0.68571428571428572</v>
      </c>
      <c r="I82" s="14">
        <v>17</v>
      </c>
      <c r="J82" s="16">
        <v>-0.3529411764705882</v>
      </c>
      <c r="K82" s="14">
        <v>100</v>
      </c>
      <c r="L82" s="15">
        <v>3.1969309462915603E-2</v>
      </c>
      <c r="M82" s="14">
        <v>118</v>
      </c>
      <c r="N82" s="15">
        <v>3.83739837398374E-2</v>
      </c>
      <c r="O82" s="16">
        <v>-0.15254237288135597</v>
      </c>
    </row>
    <row r="83" spans="2:15" ht="15" customHeight="1" thickBot="1">
      <c r="B83" s="64"/>
      <c r="C83" s="67" t="s">
        <v>29</v>
      </c>
      <c r="D83" s="19">
        <v>0</v>
      </c>
      <c r="E83" s="20">
        <v>0</v>
      </c>
      <c r="F83" s="19">
        <v>4</v>
      </c>
      <c r="G83" s="20">
        <v>8.771929824561403E-3</v>
      </c>
      <c r="H83" s="21">
        <v>-1</v>
      </c>
      <c r="I83" s="19">
        <v>3</v>
      </c>
      <c r="J83" s="21">
        <v>-1</v>
      </c>
      <c r="K83" s="19">
        <v>14</v>
      </c>
      <c r="L83" s="20">
        <v>4.475703324808184E-3</v>
      </c>
      <c r="M83" s="19">
        <v>23</v>
      </c>
      <c r="N83" s="20">
        <v>7.4796747967479675E-3</v>
      </c>
      <c r="O83" s="21">
        <v>-0.39130434782608692</v>
      </c>
    </row>
    <row r="84" spans="2:15" ht="15" customHeight="1" thickBot="1">
      <c r="B84" s="22" t="s">
        <v>6</v>
      </c>
      <c r="C84" s="22" t="s">
        <v>30</v>
      </c>
      <c r="D84" s="23">
        <v>467</v>
      </c>
      <c r="E84" s="24">
        <v>1</v>
      </c>
      <c r="F84" s="23">
        <v>456</v>
      </c>
      <c r="G84" s="24">
        <v>1</v>
      </c>
      <c r="H84" s="25">
        <v>2.4122807017543879E-2</v>
      </c>
      <c r="I84" s="23">
        <v>602</v>
      </c>
      <c r="J84" s="24">
        <v>-0.22425249169435213</v>
      </c>
      <c r="K84" s="23">
        <v>3128</v>
      </c>
      <c r="L84" s="24">
        <v>1</v>
      </c>
      <c r="M84" s="23">
        <v>3075</v>
      </c>
      <c r="N84" s="24">
        <v>1</v>
      </c>
      <c r="O84" s="25">
        <v>1.7235772357723667E-2</v>
      </c>
    </row>
    <row r="85" spans="2:15" ht="15" thickBot="1">
      <c r="B85" s="22" t="s">
        <v>45</v>
      </c>
      <c r="C85" s="22" t="s">
        <v>30</v>
      </c>
      <c r="D85" s="23">
        <v>2</v>
      </c>
      <c r="E85" s="24">
        <v>1</v>
      </c>
      <c r="F85" s="23">
        <v>3</v>
      </c>
      <c r="G85" s="24">
        <v>1</v>
      </c>
      <c r="H85" s="25">
        <v>-0.33333333333333337</v>
      </c>
      <c r="I85" s="23">
        <v>5</v>
      </c>
      <c r="J85" s="24">
        <v>-0.6</v>
      </c>
      <c r="K85" s="23">
        <v>15</v>
      </c>
      <c r="L85" s="24">
        <v>1</v>
      </c>
      <c r="M85" s="23">
        <v>14</v>
      </c>
      <c r="N85" s="24">
        <v>1</v>
      </c>
      <c r="O85" s="25">
        <v>7.1428571428571397E-2</v>
      </c>
    </row>
    <row r="86" spans="2:15" ht="15" customHeight="1" thickBot="1">
      <c r="B86" s="102"/>
      <c r="C86" s="103" t="s">
        <v>30</v>
      </c>
      <c r="D86" s="26">
        <v>701</v>
      </c>
      <c r="E86" s="27">
        <v>1</v>
      </c>
      <c r="F86" s="26">
        <v>711</v>
      </c>
      <c r="G86" s="27">
        <v>1</v>
      </c>
      <c r="H86" s="28">
        <v>-1.406469760900142E-2</v>
      </c>
      <c r="I86" s="26">
        <v>927</v>
      </c>
      <c r="J86" s="28">
        <v>-0.24379719525350596</v>
      </c>
      <c r="K86" s="26">
        <v>4747</v>
      </c>
      <c r="L86" s="27">
        <v>1</v>
      </c>
      <c r="M86" s="26">
        <v>5121</v>
      </c>
      <c r="N86" s="27">
        <v>1</v>
      </c>
      <c r="O86" s="28">
        <v>-7.3032610818199561E-2</v>
      </c>
    </row>
    <row r="87" spans="2:15">
      <c r="B87" s="70" t="s">
        <v>40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  <mergeCell ref="B56:C56"/>
    <mergeCell ref="K62:O62"/>
    <mergeCell ref="D38:E39"/>
    <mergeCell ref="F38:G39"/>
    <mergeCell ref="H38:H39"/>
    <mergeCell ref="B59:N5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60:N60"/>
    <mergeCell ref="B61:B63"/>
    <mergeCell ref="C61:C63"/>
    <mergeCell ref="D61:H61"/>
    <mergeCell ref="I61:J61"/>
    <mergeCell ref="K61:O61"/>
    <mergeCell ref="D62:H62"/>
    <mergeCell ref="I62:J62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38:L39"/>
    <mergeCell ref="M38:N39"/>
    <mergeCell ref="O38:O39"/>
    <mergeCell ref="H40:H41"/>
    <mergeCell ref="J40:J41"/>
    <mergeCell ref="O40:O41"/>
  </mergeCells>
  <phoneticPr fontId="4" type="noConversion"/>
  <conditionalFormatting sqref="D10:O17">
    <cfRule type="cellIs" dxfId="53" priority="37" operator="equal">
      <formula>0</formula>
    </cfRule>
  </conditionalFormatting>
  <conditionalFormatting sqref="D19:O27">
    <cfRule type="cellIs" dxfId="52" priority="42" operator="equal">
      <formula>0</formula>
    </cfRule>
  </conditionalFormatting>
  <conditionalFormatting sqref="D42:O43">
    <cfRule type="cellIs" dxfId="51" priority="32" operator="equal">
      <formula>0</formula>
    </cfRule>
  </conditionalFormatting>
  <conditionalFormatting sqref="D45:O53">
    <cfRule type="cellIs" dxfId="50" priority="21" operator="equal">
      <formula>0</formula>
    </cfRule>
  </conditionalFormatting>
  <conditionalFormatting sqref="D67:O74">
    <cfRule type="cellIs" dxfId="49" priority="9" operator="equal">
      <formula>0</formula>
    </cfRule>
  </conditionalFormatting>
  <conditionalFormatting sqref="D76:O83">
    <cfRule type="cellIs" dxfId="48" priority="3" operator="equal">
      <formula>0</formula>
    </cfRule>
  </conditionalFormatting>
  <conditionalFormatting sqref="H42:H55 O42:O55">
    <cfRule type="cellIs" dxfId="47" priority="19" operator="lessThan">
      <formula>0</formula>
    </cfRule>
  </conditionalFormatting>
  <conditionalFormatting sqref="H67:H85 O67:O85">
    <cfRule type="cellIs" dxfId="46" priority="1" operator="lessThan">
      <formula>0</formula>
    </cfRule>
  </conditionalFormatting>
  <conditionalFormatting sqref="J10:J17 H10:H29 O10:O29">
    <cfRule type="cellIs" dxfId="45" priority="41" operator="lessThan">
      <formula>0</formula>
    </cfRule>
  </conditionalFormatting>
  <conditionalFormatting sqref="J19:J27">
    <cfRule type="cellIs" dxfId="44" priority="46" operator="lessThan">
      <formula>0</formula>
    </cfRule>
  </conditionalFormatting>
  <conditionalFormatting sqref="J42:J43">
    <cfRule type="cellIs" dxfId="43" priority="36" operator="lessThan">
      <formula>0</formula>
    </cfRule>
  </conditionalFormatting>
  <conditionalFormatting sqref="J45:J53">
    <cfRule type="cellIs" dxfId="42" priority="25" operator="lessThan">
      <formula>0</formula>
    </cfRule>
  </conditionalFormatting>
  <conditionalFormatting sqref="J67:J74">
    <cfRule type="cellIs" dxfId="41" priority="13" operator="lessThan">
      <formula>0</formula>
    </cfRule>
  </conditionalFormatting>
  <conditionalFormatting sqref="J76:J83">
    <cfRule type="cellIs" dxfId="40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154" zoomScaleNormal="154" workbookViewId="0">
      <selection activeCell="B1" sqref="B1"/>
    </sheetView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45842</v>
      </c>
    </row>
    <row r="2" spans="2:15">
      <c r="B2" s="93" t="s">
        <v>19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61"/>
    </row>
    <row r="3" spans="2:15" ht="15" thickBot="1">
      <c r="B3" s="94" t="s">
        <v>20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71" t="s">
        <v>33</v>
      </c>
    </row>
    <row r="4" spans="2:15" ht="14.45" customHeight="1">
      <c r="B4" s="116" t="s">
        <v>21</v>
      </c>
      <c r="C4" s="118" t="s">
        <v>1</v>
      </c>
      <c r="D4" s="120" t="s">
        <v>89</v>
      </c>
      <c r="E4" s="98"/>
      <c r="F4" s="98"/>
      <c r="G4" s="98"/>
      <c r="H4" s="88"/>
      <c r="I4" s="87" t="s">
        <v>82</v>
      </c>
      <c r="J4" s="88"/>
      <c r="K4" s="87" t="s">
        <v>90</v>
      </c>
      <c r="L4" s="98"/>
      <c r="M4" s="98"/>
      <c r="N4" s="98"/>
      <c r="O4" s="99"/>
    </row>
    <row r="5" spans="2:15" ht="14.45" customHeight="1" thickBot="1">
      <c r="B5" s="117"/>
      <c r="C5" s="119"/>
      <c r="D5" s="100" t="s">
        <v>91</v>
      </c>
      <c r="E5" s="96"/>
      <c r="F5" s="96"/>
      <c r="G5" s="96"/>
      <c r="H5" s="101"/>
      <c r="I5" s="95" t="s">
        <v>83</v>
      </c>
      <c r="J5" s="101"/>
      <c r="K5" s="95" t="s">
        <v>92</v>
      </c>
      <c r="L5" s="96"/>
      <c r="M5" s="96"/>
      <c r="N5" s="96"/>
      <c r="O5" s="97"/>
    </row>
    <row r="6" spans="2:15" ht="14.45" customHeight="1">
      <c r="B6" s="117"/>
      <c r="C6" s="119"/>
      <c r="D6" s="89">
        <v>2025</v>
      </c>
      <c r="E6" s="90"/>
      <c r="F6" s="89">
        <v>2024</v>
      </c>
      <c r="G6" s="90"/>
      <c r="H6" s="106" t="s">
        <v>22</v>
      </c>
      <c r="I6" s="85">
        <v>2024</v>
      </c>
      <c r="J6" s="85" t="s">
        <v>93</v>
      </c>
      <c r="K6" s="89">
        <v>2025</v>
      </c>
      <c r="L6" s="90"/>
      <c r="M6" s="89">
        <v>2024</v>
      </c>
      <c r="N6" s="90"/>
      <c r="O6" s="106" t="s">
        <v>22</v>
      </c>
    </row>
    <row r="7" spans="2:15" ht="15" customHeight="1" thickBot="1">
      <c r="B7" s="108" t="s">
        <v>21</v>
      </c>
      <c r="C7" s="110" t="s">
        <v>24</v>
      </c>
      <c r="D7" s="91"/>
      <c r="E7" s="92"/>
      <c r="F7" s="91"/>
      <c r="G7" s="92"/>
      <c r="H7" s="107"/>
      <c r="I7" s="86"/>
      <c r="J7" s="86"/>
      <c r="K7" s="91"/>
      <c r="L7" s="92"/>
      <c r="M7" s="91"/>
      <c r="N7" s="92"/>
      <c r="O7" s="107"/>
    </row>
    <row r="8" spans="2:15" ht="15" customHeight="1">
      <c r="B8" s="108"/>
      <c r="C8" s="110"/>
      <c r="D8" s="6" t="s">
        <v>25</v>
      </c>
      <c r="E8" s="7" t="s">
        <v>2</v>
      </c>
      <c r="F8" s="6" t="s">
        <v>25</v>
      </c>
      <c r="G8" s="7" t="s">
        <v>2</v>
      </c>
      <c r="H8" s="112" t="s">
        <v>26</v>
      </c>
      <c r="I8" s="8" t="s">
        <v>25</v>
      </c>
      <c r="J8" s="114" t="s">
        <v>94</v>
      </c>
      <c r="K8" s="6" t="s">
        <v>25</v>
      </c>
      <c r="L8" s="7" t="s">
        <v>2</v>
      </c>
      <c r="M8" s="6" t="s">
        <v>25</v>
      </c>
      <c r="N8" s="7" t="s">
        <v>2</v>
      </c>
      <c r="O8" s="112" t="s">
        <v>26</v>
      </c>
    </row>
    <row r="9" spans="2:15" ht="15" customHeight="1" thickBot="1">
      <c r="B9" s="109"/>
      <c r="C9" s="111"/>
      <c r="D9" s="9" t="s">
        <v>27</v>
      </c>
      <c r="E9" s="10" t="s">
        <v>28</v>
      </c>
      <c r="F9" s="9" t="s">
        <v>27</v>
      </c>
      <c r="G9" s="10" t="s">
        <v>28</v>
      </c>
      <c r="H9" s="113"/>
      <c r="I9" s="11" t="s">
        <v>27</v>
      </c>
      <c r="J9" s="115"/>
      <c r="K9" s="9" t="s">
        <v>27</v>
      </c>
      <c r="L9" s="10" t="s">
        <v>28</v>
      </c>
      <c r="M9" s="9" t="s">
        <v>27</v>
      </c>
      <c r="N9" s="10" t="s">
        <v>28</v>
      </c>
      <c r="O9" s="113"/>
    </row>
    <row r="10" spans="2:15" ht="15" thickBot="1">
      <c r="B10" s="63"/>
      <c r="C10" s="13" t="s">
        <v>9</v>
      </c>
      <c r="D10" s="14">
        <v>21</v>
      </c>
      <c r="E10" s="15">
        <v>0.42</v>
      </c>
      <c r="F10" s="14">
        <v>25</v>
      </c>
      <c r="G10" s="15">
        <v>0.44642857142857145</v>
      </c>
      <c r="H10" s="16">
        <v>-0.16000000000000003</v>
      </c>
      <c r="I10" s="14">
        <v>27</v>
      </c>
      <c r="J10" s="16">
        <v>-0.22222222222222221</v>
      </c>
      <c r="K10" s="14">
        <v>125</v>
      </c>
      <c r="L10" s="15">
        <v>0.4098360655737705</v>
      </c>
      <c r="M10" s="14">
        <v>126</v>
      </c>
      <c r="N10" s="15">
        <v>0.38297872340425532</v>
      </c>
      <c r="O10" s="16">
        <v>-7.9365079365079083E-3</v>
      </c>
    </row>
    <row r="11" spans="2:15" ht="15" thickBot="1">
      <c r="B11" s="64"/>
      <c r="C11" s="18" t="s">
        <v>12</v>
      </c>
      <c r="D11" s="19">
        <v>10</v>
      </c>
      <c r="E11" s="20">
        <v>0.2</v>
      </c>
      <c r="F11" s="19">
        <v>7</v>
      </c>
      <c r="G11" s="20">
        <v>0.125</v>
      </c>
      <c r="H11" s="21">
        <v>0.4285714285714286</v>
      </c>
      <c r="I11" s="19">
        <v>9</v>
      </c>
      <c r="J11" s="21">
        <v>0.11111111111111116</v>
      </c>
      <c r="K11" s="19">
        <v>49</v>
      </c>
      <c r="L11" s="20">
        <v>0.16065573770491803</v>
      </c>
      <c r="M11" s="19">
        <v>56</v>
      </c>
      <c r="N11" s="20">
        <v>0.1702127659574468</v>
      </c>
      <c r="O11" s="21">
        <v>-0.125</v>
      </c>
    </row>
    <row r="12" spans="2:15" ht="15" thickBot="1">
      <c r="B12" s="64"/>
      <c r="C12" s="13" t="s">
        <v>63</v>
      </c>
      <c r="D12" s="14">
        <v>2</v>
      </c>
      <c r="E12" s="15">
        <v>0.04</v>
      </c>
      <c r="F12" s="14">
        <v>3</v>
      </c>
      <c r="G12" s="15">
        <v>5.3571428571428568E-2</v>
      </c>
      <c r="H12" s="16">
        <v>-0.33333333333333337</v>
      </c>
      <c r="I12" s="14">
        <v>4</v>
      </c>
      <c r="J12" s="16">
        <v>-0.5</v>
      </c>
      <c r="K12" s="14">
        <v>25</v>
      </c>
      <c r="L12" s="15">
        <v>8.1967213114754092E-2</v>
      </c>
      <c r="M12" s="14">
        <v>24</v>
      </c>
      <c r="N12" s="15">
        <v>7.29483282674772E-2</v>
      </c>
      <c r="O12" s="16">
        <v>4.1666666666666741E-2</v>
      </c>
    </row>
    <row r="13" spans="2:15" ht="15" thickBot="1">
      <c r="B13" s="64"/>
      <c r="C13" s="65" t="s">
        <v>16</v>
      </c>
      <c r="D13" s="19">
        <v>1</v>
      </c>
      <c r="E13" s="20">
        <v>0.02</v>
      </c>
      <c r="F13" s="19">
        <v>4</v>
      </c>
      <c r="G13" s="20">
        <v>7.1428571428571425E-2</v>
      </c>
      <c r="H13" s="21">
        <v>-0.75</v>
      </c>
      <c r="I13" s="19">
        <v>2</v>
      </c>
      <c r="J13" s="21">
        <v>-0.5</v>
      </c>
      <c r="K13" s="19">
        <v>16</v>
      </c>
      <c r="L13" s="20">
        <v>5.2459016393442623E-2</v>
      </c>
      <c r="M13" s="19">
        <v>19</v>
      </c>
      <c r="N13" s="20">
        <v>5.7750759878419454E-2</v>
      </c>
      <c r="O13" s="21">
        <v>-0.15789473684210531</v>
      </c>
    </row>
    <row r="14" spans="2:15" ht="15" thickBot="1">
      <c r="B14" s="64"/>
      <c r="C14" s="66" t="s">
        <v>69</v>
      </c>
      <c r="D14" s="14">
        <v>1</v>
      </c>
      <c r="E14" s="15">
        <v>0.02</v>
      </c>
      <c r="F14" s="14">
        <v>4</v>
      </c>
      <c r="G14" s="15">
        <v>7.1428571428571425E-2</v>
      </c>
      <c r="H14" s="16">
        <v>-0.75</v>
      </c>
      <c r="I14" s="14">
        <v>4</v>
      </c>
      <c r="J14" s="16">
        <v>-0.75</v>
      </c>
      <c r="K14" s="14">
        <v>13</v>
      </c>
      <c r="L14" s="15">
        <v>4.2622950819672129E-2</v>
      </c>
      <c r="M14" s="14">
        <v>26</v>
      </c>
      <c r="N14" s="15">
        <v>7.9027355623100301E-2</v>
      </c>
      <c r="O14" s="16">
        <v>-0.5</v>
      </c>
    </row>
    <row r="15" spans="2:15" ht="15" thickBot="1">
      <c r="B15" s="64"/>
      <c r="C15" s="67" t="s">
        <v>17</v>
      </c>
      <c r="D15" s="19">
        <v>3</v>
      </c>
      <c r="E15" s="20">
        <v>0.06</v>
      </c>
      <c r="F15" s="19">
        <v>0</v>
      </c>
      <c r="G15" s="20">
        <v>0</v>
      </c>
      <c r="H15" s="21"/>
      <c r="I15" s="19">
        <v>3</v>
      </c>
      <c r="J15" s="21">
        <v>0</v>
      </c>
      <c r="K15" s="19">
        <v>11</v>
      </c>
      <c r="L15" s="20">
        <v>3.6065573770491806E-2</v>
      </c>
      <c r="M15" s="19">
        <v>11</v>
      </c>
      <c r="N15" s="20">
        <v>3.3434650455927049E-2</v>
      </c>
      <c r="O15" s="21">
        <v>0</v>
      </c>
    </row>
    <row r="16" spans="2:15" ht="15" thickBot="1">
      <c r="B16" s="64"/>
      <c r="C16" s="13" t="s">
        <v>4</v>
      </c>
      <c r="D16" s="14">
        <v>2</v>
      </c>
      <c r="E16" s="15">
        <v>0.04</v>
      </c>
      <c r="F16" s="14">
        <v>3</v>
      </c>
      <c r="G16" s="15">
        <v>5.3571428571428568E-2</v>
      </c>
      <c r="H16" s="16">
        <v>-0.33333333333333337</v>
      </c>
      <c r="I16" s="14">
        <v>1</v>
      </c>
      <c r="J16" s="16">
        <v>1</v>
      </c>
      <c r="K16" s="14">
        <v>9</v>
      </c>
      <c r="L16" s="15">
        <v>2.9508196721311476E-2</v>
      </c>
      <c r="M16" s="14">
        <v>6</v>
      </c>
      <c r="N16" s="15">
        <v>1.82370820668693E-2</v>
      </c>
      <c r="O16" s="16">
        <v>0.5</v>
      </c>
    </row>
    <row r="17" spans="2:16" ht="15" thickBot="1">
      <c r="B17" s="64"/>
      <c r="C17" s="67" t="s">
        <v>29</v>
      </c>
      <c r="D17" s="19">
        <v>10</v>
      </c>
      <c r="E17" s="20">
        <v>0.2</v>
      </c>
      <c r="F17" s="19">
        <v>10</v>
      </c>
      <c r="G17" s="20">
        <v>0.17857142857142858</v>
      </c>
      <c r="H17" s="21">
        <v>0</v>
      </c>
      <c r="I17" s="19">
        <v>8</v>
      </c>
      <c r="J17" s="21">
        <v>0.13793103448275862</v>
      </c>
      <c r="K17" s="19">
        <v>57</v>
      </c>
      <c r="L17" s="20">
        <v>0.18688524590163935</v>
      </c>
      <c r="M17" s="19">
        <v>61</v>
      </c>
      <c r="N17" s="20">
        <v>0.18541033434650456</v>
      </c>
      <c r="O17" s="21">
        <v>-6.557377049180324E-2</v>
      </c>
    </row>
    <row r="18" spans="2:16" ht="15" thickBot="1">
      <c r="B18" s="22" t="s">
        <v>34</v>
      </c>
      <c r="C18" s="22" t="s">
        <v>30</v>
      </c>
      <c r="D18" s="23">
        <v>50</v>
      </c>
      <c r="E18" s="24">
        <v>1</v>
      </c>
      <c r="F18" s="23">
        <v>56</v>
      </c>
      <c r="G18" s="24">
        <v>1</v>
      </c>
      <c r="H18" s="25">
        <v>-0.1071428571428571</v>
      </c>
      <c r="I18" s="23">
        <v>58</v>
      </c>
      <c r="J18" s="24">
        <v>-0.13793103448275867</v>
      </c>
      <c r="K18" s="23">
        <v>305</v>
      </c>
      <c r="L18" s="24">
        <v>1</v>
      </c>
      <c r="M18" s="23">
        <v>329</v>
      </c>
      <c r="N18" s="24">
        <v>1</v>
      </c>
      <c r="O18" s="25">
        <v>-7.2948328267477214E-2</v>
      </c>
    </row>
    <row r="19" spans="2:16" ht="15" thickBot="1">
      <c r="B19" s="63"/>
      <c r="C19" s="13" t="s">
        <v>8</v>
      </c>
      <c r="D19" s="14">
        <v>317</v>
      </c>
      <c r="E19" s="15">
        <v>0.14981096408317579</v>
      </c>
      <c r="F19" s="14">
        <v>475</v>
      </c>
      <c r="G19" s="15">
        <v>0.24624157594608606</v>
      </c>
      <c r="H19" s="16">
        <v>-0.33263157894736839</v>
      </c>
      <c r="I19" s="14">
        <v>736</v>
      </c>
      <c r="J19" s="16">
        <v>-0.56929347826086962</v>
      </c>
      <c r="K19" s="14">
        <v>3556</v>
      </c>
      <c r="L19" s="15">
        <v>0.21087588210875882</v>
      </c>
      <c r="M19" s="14">
        <v>3160</v>
      </c>
      <c r="N19" s="15">
        <v>0.18392410220592514</v>
      </c>
      <c r="O19" s="16">
        <v>0.12531645569620253</v>
      </c>
    </row>
    <row r="20" spans="2:16" ht="15" thickBot="1">
      <c r="B20" s="64"/>
      <c r="C20" s="18" t="s">
        <v>10</v>
      </c>
      <c r="D20" s="19">
        <v>392</v>
      </c>
      <c r="E20" s="20">
        <v>0.18525519848771266</v>
      </c>
      <c r="F20" s="19">
        <v>328</v>
      </c>
      <c r="G20" s="20">
        <v>0.17003628823224468</v>
      </c>
      <c r="H20" s="21">
        <v>0.19512195121951215</v>
      </c>
      <c r="I20" s="19">
        <v>619</v>
      </c>
      <c r="J20" s="21">
        <v>-0.36672051696284325</v>
      </c>
      <c r="K20" s="19">
        <v>3526</v>
      </c>
      <c r="L20" s="20">
        <v>0.20909683923382555</v>
      </c>
      <c r="M20" s="19">
        <v>3957</v>
      </c>
      <c r="N20" s="20">
        <v>0.23031255456609045</v>
      </c>
      <c r="O20" s="21">
        <v>-0.10892089967146823</v>
      </c>
    </row>
    <row r="21" spans="2:16" ht="15" thickBot="1">
      <c r="B21" s="64"/>
      <c r="C21" s="13" t="s">
        <v>3</v>
      </c>
      <c r="D21" s="14">
        <v>212</v>
      </c>
      <c r="E21" s="15">
        <v>0.1001890359168242</v>
      </c>
      <c r="F21" s="14">
        <v>184</v>
      </c>
      <c r="G21" s="15">
        <v>9.5386210471747016E-2</v>
      </c>
      <c r="H21" s="16">
        <v>0.15217391304347827</v>
      </c>
      <c r="I21" s="14">
        <v>666</v>
      </c>
      <c r="J21" s="16">
        <v>-0.68168168168168175</v>
      </c>
      <c r="K21" s="14">
        <v>2594</v>
      </c>
      <c r="L21" s="15">
        <v>0.15382790725256479</v>
      </c>
      <c r="M21" s="14">
        <v>2195</v>
      </c>
      <c r="N21" s="15">
        <v>0.12775740643734357</v>
      </c>
      <c r="O21" s="16">
        <v>0.18177676537585419</v>
      </c>
    </row>
    <row r="22" spans="2:16" ht="15" thickBot="1">
      <c r="B22" s="64"/>
      <c r="C22" s="65" t="s">
        <v>4</v>
      </c>
      <c r="D22" s="19">
        <v>477</v>
      </c>
      <c r="E22" s="20">
        <v>0.22542533081285443</v>
      </c>
      <c r="F22" s="19">
        <v>352</v>
      </c>
      <c r="G22" s="20">
        <v>0.18247796785899431</v>
      </c>
      <c r="H22" s="21">
        <v>0.35511363636363646</v>
      </c>
      <c r="I22" s="19">
        <v>575</v>
      </c>
      <c r="J22" s="21">
        <v>-0.1704347826086956</v>
      </c>
      <c r="K22" s="19">
        <v>2591</v>
      </c>
      <c r="L22" s="20">
        <v>0.15365000296507145</v>
      </c>
      <c r="M22" s="19">
        <v>2561</v>
      </c>
      <c r="N22" s="20">
        <v>0.14906000814853618</v>
      </c>
      <c r="O22" s="21">
        <v>1.171417415072229E-2</v>
      </c>
    </row>
    <row r="23" spans="2:16" ht="15" thickBot="1">
      <c r="B23" s="64"/>
      <c r="C23" s="66" t="s">
        <v>9</v>
      </c>
      <c r="D23" s="14">
        <v>351</v>
      </c>
      <c r="E23" s="15">
        <v>0.16587901701323252</v>
      </c>
      <c r="F23" s="14">
        <v>266</v>
      </c>
      <c r="G23" s="15">
        <v>0.13789528252980818</v>
      </c>
      <c r="H23" s="16">
        <v>0.31954887218045114</v>
      </c>
      <c r="I23" s="14">
        <v>332</v>
      </c>
      <c r="J23" s="16">
        <v>5.7228915662650648E-2</v>
      </c>
      <c r="K23" s="14">
        <v>2048</v>
      </c>
      <c r="L23" s="15">
        <v>0.12144932692877898</v>
      </c>
      <c r="M23" s="14">
        <v>2565</v>
      </c>
      <c r="N23" s="15">
        <v>0.14929282346778419</v>
      </c>
      <c r="O23" s="16">
        <v>-0.20155945419103316</v>
      </c>
    </row>
    <row r="24" spans="2:16" ht="15" thickBot="1">
      <c r="B24" s="64"/>
      <c r="C24" s="67" t="s">
        <v>11</v>
      </c>
      <c r="D24" s="19">
        <v>186</v>
      </c>
      <c r="E24" s="20">
        <v>8.7901701323251424E-2</v>
      </c>
      <c r="F24" s="19">
        <v>93</v>
      </c>
      <c r="G24" s="20">
        <v>4.821150855365474E-2</v>
      </c>
      <c r="H24" s="21">
        <v>1</v>
      </c>
      <c r="I24" s="19">
        <v>225</v>
      </c>
      <c r="J24" s="21">
        <v>-0.17333333333333334</v>
      </c>
      <c r="K24" s="19">
        <v>1146</v>
      </c>
      <c r="L24" s="20">
        <v>6.7959437822451521E-2</v>
      </c>
      <c r="M24" s="19">
        <v>689</v>
      </c>
      <c r="N24" s="20">
        <v>4.0102438740469121E-2</v>
      </c>
      <c r="O24" s="21">
        <v>0.6632801161103048</v>
      </c>
    </row>
    <row r="25" spans="2:16" ht="15" thickBot="1">
      <c r="B25" s="64"/>
      <c r="C25" s="13" t="s">
        <v>12</v>
      </c>
      <c r="D25" s="14">
        <v>129</v>
      </c>
      <c r="E25" s="15">
        <v>6.0964083175803402E-2</v>
      </c>
      <c r="F25" s="14">
        <v>190</v>
      </c>
      <c r="G25" s="15">
        <v>9.8496630378434424E-2</v>
      </c>
      <c r="H25" s="16">
        <v>-0.32105263157894737</v>
      </c>
      <c r="I25" s="14">
        <v>265</v>
      </c>
      <c r="J25" s="16">
        <v>-0.51320754716981132</v>
      </c>
      <c r="K25" s="14">
        <v>1123</v>
      </c>
      <c r="L25" s="15">
        <v>6.659550495166934E-2</v>
      </c>
      <c r="M25" s="14">
        <v>1733</v>
      </c>
      <c r="N25" s="15">
        <v>0.10086723706419883</v>
      </c>
      <c r="O25" s="16">
        <v>-0.35199076745527991</v>
      </c>
    </row>
    <row r="26" spans="2:16" ht="15" thickBot="1">
      <c r="B26" s="64"/>
      <c r="C26" s="67" t="s">
        <v>56</v>
      </c>
      <c r="D26" s="19">
        <v>35</v>
      </c>
      <c r="E26" s="20">
        <v>1.6540642722117201E-2</v>
      </c>
      <c r="F26" s="19">
        <v>18</v>
      </c>
      <c r="G26" s="20">
        <v>9.3312597200622092E-3</v>
      </c>
      <c r="H26" s="21">
        <v>0.94444444444444442</v>
      </c>
      <c r="I26" s="19">
        <v>16</v>
      </c>
      <c r="J26" s="21">
        <v>1.1875</v>
      </c>
      <c r="K26" s="19">
        <v>169</v>
      </c>
      <c r="L26" s="20">
        <v>1.0021941528790844E-2</v>
      </c>
      <c r="M26" s="19">
        <v>165</v>
      </c>
      <c r="N26" s="20">
        <v>9.6036319189802682E-3</v>
      </c>
      <c r="O26" s="21">
        <v>2.4242424242424176E-2</v>
      </c>
    </row>
    <row r="27" spans="2:16" ht="15" thickBot="1">
      <c r="B27" s="68"/>
      <c r="C27" s="13" t="s">
        <v>29</v>
      </c>
      <c r="D27" s="14">
        <f>+D28-SUM(D19:D26)</f>
        <v>17</v>
      </c>
      <c r="E27" s="15">
        <f>+E28-SUM(E19:E26)</f>
        <v>8.0340264650283766E-3</v>
      </c>
      <c r="F27" s="14">
        <f>+F28-SUM(F19:F26)</f>
        <v>23</v>
      </c>
      <c r="G27" s="15">
        <f>+G28-SUM(G19:G26)</f>
        <v>1.1923276308968389E-2</v>
      </c>
      <c r="H27" s="16">
        <f>+D27/F27-1</f>
        <v>-0.26086956521739135</v>
      </c>
      <c r="I27" s="14">
        <f>+I28-SUM(I20:I26)</f>
        <v>751</v>
      </c>
      <c r="J27" s="16">
        <f>+D27/I27-1</f>
        <v>-0.9773635153129161</v>
      </c>
      <c r="K27" s="14">
        <f>+K28-SUM(K19:K26)</f>
        <v>110</v>
      </c>
      <c r="L27" s="15">
        <f>+L28-SUM(L19:L26)</f>
        <v>6.5231572080887146E-3</v>
      </c>
      <c r="M27" s="14">
        <f>+M28-SUM(M19:M26)</f>
        <v>156</v>
      </c>
      <c r="N27" s="15">
        <f>+N28-SUM(N19:N26)</f>
        <v>9.0797974506722223E-3</v>
      </c>
      <c r="O27" s="16">
        <f>+K27/M27-1</f>
        <v>-0.29487179487179482</v>
      </c>
    </row>
    <row r="28" spans="2:16" ht="15" thickBot="1">
      <c r="B28" s="22" t="s">
        <v>35</v>
      </c>
      <c r="C28" s="22" t="s">
        <v>30</v>
      </c>
      <c r="D28" s="23">
        <v>2116</v>
      </c>
      <c r="E28" s="24">
        <v>1</v>
      </c>
      <c r="F28" s="23">
        <v>1929</v>
      </c>
      <c r="G28" s="24">
        <v>1</v>
      </c>
      <c r="H28" s="25">
        <v>9.6941420425090685E-2</v>
      </c>
      <c r="I28" s="23">
        <v>3449</v>
      </c>
      <c r="J28" s="24">
        <v>-0.38648883734415773</v>
      </c>
      <c r="K28" s="23">
        <v>16863</v>
      </c>
      <c r="L28" s="24">
        <v>1</v>
      </c>
      <c r="M28" s="23">
        <v>17181</v>
      </c>
      <c r="N28" s="24">
        <v>1</v>
      </c>
      <c r="O28" s="25">
        <v>-1.8508817880216522E-2</v>
      </c>
    </row>
    <row r="29" spans="2:16" ht="15" thickBot="1">
      <c r="B29" s="22" t="s">
        <v>45</v>
      </c>
      <c r="C29" s="22" t="s">
        <v>30</v>
      </c>
      <c r="D29" s="23">
        <v>4</v>
      </c>
      <c r="E29" s="24">
        <v>1</v>
      </c>
      <c r="F29" s="23">
        <v>3</v>
      </c>
      <c r="G29" s="24">
        <v>1</v>
      </c>
      <c r="H29" s="25">
        <v>0.33333333333333326</v>
      </c>
      <c r="I29" s="23">
        <v>6</v>
      </c>
      <c r="J29" s="24">
        <v>-0.33333333333333337</v>
      </c>
      <c r="K29" s="23">
        <v>24</v>
      </c>
      <c r="L29" s="24">
        <v>1</v>
      </c>
      <c r="M29" s="23">
        <v>19</v>
      </c>
      <c r="N29" s="24">
        <v>1</v>
      </c>
      <c r="O29" s="25">
        <v>0.26315789473684204</v>
      </c>
      <c r="P29" s="33"/>
    </row>
    <row r="30" spans="2:16" ht="15" thickBot="1">
      <c r="B30" s="102"/>
      <c r="C30" s="103" t="s">
        <v>30</v>
      </c>
      <c r="D30" s="26">
        <v>2170</v>
      </c>
      <c r="E30" s="27">
        <v>1</v>
      </c>
      <c r="F30" s="26">
        <v>1988</v>
      </c>
      <c r="G30" s="27">
        <v>1</v>
      </c>
      <c r="H30" s="28">
        <v>9.1549295774647987E-2</v>
      </c>
      <c r="I30" s="26">
        <v>3513</v>
      </c>
      <c r="J30" s="28">
        <v>-0.38229433532593227</v>
      </c>
      <c r="K30" s="26">
        <v>17192</v>
      </c>
      <c r="L30" s="27">
        <v>1</v>
      </c>
      <c r="M30" s="26">
        <v>17529</v>
      </c>
      <c r="N30" s="27">
        <v>1</v>
      </c>
      <c r="O30" s="28">
        <v>-1.9225283815391681E-2</v>
      </c>
      <c r="P30" s="33"/>
    </row>
    <row r="31" spans="2:16" ht="14.45" customHeight="1">
      <c r="B31" s="1" t="s">
        <v>58</v>
      </c>
      <c r="C31" s="29"/>
      <c r="D31" s="1"/>
      <c r="E31" s="1"/>
      <c r="F31" s="1"/>
      <c r="G31" s="1"/>
    </row>
    <row r="32" spans="2:16">
      <c r="B32" s="30" t="s">
        <v>59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3" t="s">
        <v>36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61"/>
    </row>
    <row r="36" spans="2:15" ht="15" thickBot="1">
      <c r="B36" s="94" t="s">
        <v>37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62" t="s">
        <v>33</v>
      </c>
    </row>
    <row r="37" spans="2:15" ht="14.45" customHeight="1">
      <c r="B37" s="116" t="s">
        <v>21</v>
      </c>
      <c r="C37" s="118" t="s">
        <v>1</v>
      </c>
      <c r="D37" s="120" t="s">
        <v>89</v>
      </c>
      <c r="E37" s="98"/>
      <c r="F37" s="98"/>
      <c r="G37" s="98"/>
      <c r="H37" s="88"/>
      <c r="I37" s="87" t="s">
        <v>82</v>
      </c>
      <c r="J37" s="88"/>
      <c r="K37" s="87" t="s">
        <v>90</v>
      </c>
      <c r="L37" s="98"/>
      <c r="M37" s="98"/>
      <c r="N37" s="98"/>
      <c r="O37" s="99"/>
    </row>
    <row r="38" spans="2:15" ht="14.45" customHeight="1" thickBot="1">
      <c r="B38" s="117"/>
      <c r="C38" s="119"/>
      <c r="D38" s="100" t="s">
        <v>91</v>
      </c>
      <c r="E38" s="96"/>
      <c r="F38" s="96"/>
      <c r="G38" s="96"/>
      <c r="H38" s="101"/>
      <c r="I38" s="95" t="s">
        <v>83</v>
      </c>
      <c r="J38" s="101"/>
      <c r="K38" s="95" t="s">
        <v>92</v>
      </c>
      <c r="L38" s="96"/>
      <c r="M38" s="96"/>
      <c r="N38" s="96"/>
      <c r="O38" s="97"/>
    </row>
    <row r="39" spans="2:15" ht="14.45" customHeight="1">
      <c r="B39" s="117"/>
      <c r="C39" s="119"/>
      <c r="D39" s="89">
        <v>2025</v>
      </c>
      <c r="E39" s="90"/>
      <c r="F39" s="89">
        <v>2024</v>
      </c>
      <c r="G39" s="90"/>
      <c r="H39" s="106" t="s">
        <v>22</v>
      </c>
      <c r="I39" s="85">
        <v>2024</v>
      </c>
      <c r="J39" s="85" t="s">
        <v>93</v>
      </c>
      <c r="K39" s="89">
        <v>2025</v>
      </c>
      <c r="L39" s="90"/>
      <c r="M39" s="89">
        <v>2024</v>
      </c>
      <c r="N39" s="90"/>
      <c r="O39" s="106" t="s">
        <v>22</v>
      </c>
    </row>
    <row r="40" spans="2:15" ht="14.45" customHeight="1" thickBot="1">
      <c r="B40" s="108" t="s">
        <v>21</v>
      </c>
      <c r="C40" s="110" t="s">
        <v>24</v>
      </c>
      <c r="D40" s="91"/>
      <c r="E40" s="92"/>
      <c r="F40" s="91"/>
      <c r="G40" s="92"/>
      <c r="H40" s="107"/>
      <c r="I40" s="86"/>
      <c r="J40" s="86"/>
      <c r="K40" s="91"/>
      <c r="L40" s="92"/>
      <c r="M40" s="91"/>
      <c r="N40" s="92"/>
      <c r="O40" s="107"/>
    </row>
    <row r="41" spans="2:15" ht="14.45" customHeight="1">
      <c r="B41" s="108"/>
      <c r="C41" s="110"/>
      <c r="D41" s="6" t="s">
        <v>25</v>
      </c>
      <c r="E41" s="7" t="s">
        <v>2</v>
      </c>
      <c r="F41" s="6" t="s">
        <v>25</v>
      </c>
      <c r="G41" s="7" t="s">
        <v>2</v>
      </c>
      <c r="H41" s="112" t="s">
        <v>26</v>
      </c>
      <c r="I41" s="8" t="s">
        <v>25</v>
      </c>
      <c r="J41" s="114" t="s">
        <v>94</v>
      </c>
      <c r="K41" s="6" t="s">
        <v>25</v>
      </c>
      <c r="L41" s="7" t="s">
        <v>2</v>
      </c>
      <c r="M41" s="6" t="s">
        <v>25</v>
      </c>
      <c r="N41" s="7" t="s">
        <v>2</v>
      </c>
      <c r="O41" s="112" t="s">
        <v>26</v>
      </c>
    </row>
    <row r="42" spans="2:15" ht="14.45" customHeight="1" thickBot="1">
      <c r="B42" s="109"/>
      <c r="C42" s="111"/>
      <c r="D42" s="9" t="s">
        <v>27</v>
      </c>
      <c r="E42" s="10" t="s">
        <v>28</v>
      </c>
      <c r="F42" s="9" t="s">
        <v>27</v>
      </c>
      <c r="G42" s="10" t="s">
        <v>28</v>
      </c>
      <c r="H42" s="113"/>
      <c r="I42" s="11" t="s">
        <v>27</v>
      </c>
      <c r="J42" s="115"/>
      <c r="K42" s="9" t="s">
        <v>27</v>
      </c>
      <c r="L42" s="10" t="s">
        <v>28</v>
      </c>
      <c r="M42" s="9" t="s">
        <v>27</v>
      </c>
      <c r="N42" s="10" t="s">
        <v>28</v>
      </c>
      <c r="O42" s="113"/>
    </row>
    <row r="43" spans="2:15" ht="14.45" customHeight="1" thickBot="1">
      <c r="B43" s="63"/>
      <c r="C43" s="13" t="s">
        <v>12</v>
      </c>
      <c r="D43" s="14"/>
      <c r="E43" s="15"/>
      <c r="F43" s="14"/>
      <c r="G43" s="15"/>
      <c r="H43" s="16"/>
      <c r="I43" s="14"/>
      <c r="J43" s="16"/>
      <c r="K43" s="14">
        <v>1</v>
      </c>
      <c r="L43" s="15">
        <v>1</v>
      </c>
      <c r="M43" s="14"/>
      <c r="N43" s="15"/>
      <c r="O43" s="16"/>
    </row>
    <row r="44" spans="2:15" ht="15" thickBot="1">
      <c r="B44" s="22" t="s">
        <v>34</v>
      </c>
      <c r="C44" s="22" t="s">
        <v>30</v>
      </c>
      <c r="D44" s="23"/>
      <c r="E44" s="24"/>
      <c r="F44" s="23"/>
      <c r="G44" s="24"/>
      <c r="H44" s="25"/>
      <c r="I44" s="23">
        <v>1</v>
      </c>
      <c r="J44" s="24"/>
      <c r="K44" s="23">
        <v>1</v>
      </c>
      <c r="L44" s="24">
        <v>1</v>
      </c>
      <c r="M44" s="23"/>
      <c r="N44" s="24"/>
      <c r="O44" s="25"/>
    </row>
    <row r="45" spans="2:15" ht="15" thickBot="1">
      <c r="B45" s="63"/>
      <c r="C45" s="13" t="s">
        <v>8</v>
      </c>
      <c r="D45" s="14">
        <v>227</v>
      </c>
      <c r="E45" s="15">
        <v>0.15473755964553509</v>
      </c>
      <c r="F45" s="14">
        <v>407</v>
      </c>
      <c r="G45" s="15">
        <v>0.31871574001566172</v>
      </c>
      <c r="H45" s="16">
        <v>-0.44226044226044225</v>
      </c>
      <c r="I45" s="14">
        <v>606</v>
      </c>
      <c r="J45" s="16">
        <v>-0.62541254125412538</v>
      </c>
      <c r="K45" s="14">
        <v>2950</v>
      </c>
      <c r="L45" s="15">
        <v>0.2372336147969441</v>
      </c>
      <c r="M45" s="14">
        <v>2587</v>
      </c>
      <c r="N45" s="15">
        <v>0.20857856970087882</v>
      </c>
      <c r="O45" s="16">
        <v>0.140316969462698</v>
      </c>
    </row>
    <row r="46" spans="2:15" ht="15" thickBot="1">
      <c r="B46" s="64"/>
      <c r="C46" s="18" t="s">
        <v>10</v>
      </c>
      <c r="D46" s="19">
        <v>300</v>
      </c>
      <c r="E46" s="20">
        <v>0.20449897750511248</v>
      </c>
      <c r="F46" s="19">
        <v>259</v>
      </c>
      <c r="G46" s="20">
        <v>0.20281910728269381</v>
      </c>
      <c r="H46" s="21">
        <v>0.15830115830115821</v>
      </c>
      <c r="I46" s="19">
        <v>533</v>
      </c>
      <c r="J46" s="21">
        <v>-0.43714821763602252</v>
      </c>
      <c r="K46" s="19">
        <v>2876</v>
      </c>
      <c r="L46" s="20">
        <v>0.23128266988339366</v>
      </c>
      <c r="M46" s="19">
        <v>3313</v>
      </c>
      <c r="N46" s="20">
        <v>0.26711279529146176</v>
      </c>
      <c r="O46" s="21">
        <v>-0.13190461817084209</v>
      </c>
    </row>
    <row r="47" spans="2:15" ht="15" customHeight="1" thickBot="1">
      <c r="B47" s="64"/>
      <c r="C47" s="13" t="s">
        <v>3</v>
      </c>
      <c r="D47" s="14">
        <v>162</v>
      </c>
      <c r="E47" s="15">
        <v>0.11042944785276074</v>
      </c>
      <c r="F47" s="14">
        <v>138</v>
      </c>
      <c r="G47" s="15">
        <v>0.10806577916992952</v>
      </c>
      <c r="H47" s="16">
        <v>0.17391304347826098</v>
      </c>
      <c r="I47" s="14">
        <v>561</v>
      </c>
      <c r="J47" s="16">
        <v>-0.71122994652406413</v>
      </c>
      <c r="K47" s="14">
        <v>2210</v>
      </c>
      <c r="L47" s="15">
        <v>0.17772416566143948</v>
      </c>
      <c r="M47" s="14">
        <v>1847</v>
      </c>
      <c r="N47" s="15">
        <v>0.14891558493912763</v>
      </c>
      <c r="O47" s="16">
        <v>0.19653492149431506</v>
      </c>
    </row>
    <row r="48" spans="2:15" ht="15" thickBot="1">
      <c r="B48" s="64"/>
      <c r="C48" s="65" t="s">
        <v>4</v>
      </c>
      <c r="D48" s="19">
        <v>354</v>
      </c>
      <c r="E48" s="20">
        <v>0.24130879345603273</v>
      </c>
      <c r="F48" s="19">
        <v>160</v>
      </c>
      <c r="G48" s="20">
        <v>0.12529365700861395</v>
      </c>
      <c r="H48" s="21">
        <v>1.2124999999999999</v>
      </c>
      <c r="I48" s="19">
        <v>399</v>
      </c>
      <c r="J48" s="21">
        <v>-0.11278195488721809</v>
      </c>
      <c r="K48" s="19">
        <v>1746</v>
      </c>
      <c r="L48" s="20">
        <v>0.14041013268998795</v>
      </c>
      <c r="M48" s="19">
        <v>1793</v>
      </c>
      <c r="N48" s="20">
        <v>0.14456179956462145</v>
      </c>
      <c r="O48" s="21">
        <v>-2.6213050752928013E-2</v>
      </c>
    </row>
    <row r="49" spans="2:15" ht="15" customHeight="1" thickBot="1">
      <c r="B49" s="64"/>
      <c r="C49" s="66" t="s">
        <v>9</v>
      </c>
      <c r="D49" s="14">
        <v>235</v>
      </c>
      <c r="E49" s="15">
        <v>0.16019086571233809</v>
      </c>
      <c r="F49" s="14">
        <v>154</v>
      </c>
      <c r="G49" s="15">
        <v>0.12059514487079091</v>
      </c>
      <c r="H49" s="16">
        <v>0.52597402597402598</v>
      </c>
      <c r="I49" s="14">
        <v>215</v>
      </c>
      <c r="J49" s="16">
        <v>9.3023255813953432E-2</v>
      </c>
      <c r="K49" s="14">
        <v>1370</v>
      </c>
      <c r="L49" s="15">
        <v>0.110172899075191</v>
      </c>
      <c r="M49" s="14">
        <v>1754</v>
      </c>
      <c r="N49" s="15">
        <v>0.14141739901636702</v>
      </c>
      <c r="O49" s="16">
        <v>-0.21892816419612315</v>
      </c>
    </row>
    <row r="50" spans="2:15" ht="15" thickBot="1">
      <c r="B50" s="64"/>
      <c r="C50" s="67" t="s">
        <v>11</v>
      </c>
      <c r="D50" s="19">
        <v>129</v>
      </c>
      <c r="E50" s="20">
        <v>8.7934560327198361E-2</v>
      </c>
      <c r="F50" s="19">
        <v>70</v>
      </c>
      <c r="G50" s="20">
        <v>5.4815974941268601E-2</v>
      </c>
      <c r="H50" s="21">
        <v>0.84285714285714275</v>
      </c>
      <c r="I50" s="19">
        <v>201</v>
      </c>
      <c r="J50" s="21">
        <v>-0.35820895522388063</v>
      </c>
      <c r="K50" s="19">
        <v>909</v>
      </c>
      <c r="L50" s="20">
        <v>7.3100120627261761E-2</v>
      </c>
      <c r="M50" s="19">
        <v>497</v>
      </c>
      <c r="N50" s="20">
        <v>4.0070950576473433E-2</v>
      </c>
      <c r="O50" s="21">
        <v>0.8289738430583502</v>
      </c>
    </row>
    <row r="51" spans="2:15" ht="15" thickBot="1">
      <c r="B51" s="64"/>
      <c r="C51" s="13" t="s">
        <v>12</v>
      </c>
      <c r="D51" s="14">
        <v>25</v>
      </c>
      <c r="E51" s="15">
        <v>1.7041581458759374E-2</v>
      </c>
      <c r="F51" s="14">
        <v>71</v>
      </c>
      <c r="G51" s="15">
        <v>5.5599060297572438E-2</v>
      </c>
      <c r="H51" s="16">
        <v>-0.647887323943662</v>
      </c>
      <c r="I51" s="14">
        <v>54</v>
      </c>
      <c r="J51" s="16">
        <v>-0.53703703703703698</v>
      </c>
      <c r="K51" s="14">
        <v>208</v>
      </c>
      <c r="L51" s="15">
        <v>1.6726980297547246E-2</v>
      </c>
      <c r="M51" s="14">
        <v>449</v>
      </c>
      <c r="N51" s="15">
        <v>3.6200919132467951E-2</v>
      </c>
      <c r="O51" s="16">
        <v>-0.53674832962138086</v>
      </c>
    </row>
    <row r="52" spans="2:15" ht="15" thickBot="1">
      <c r="B52" s="64"/>
      <c r="C52" s="67" t="s">
        <v>56</v>
      </c>
      <c r="D52" s="19">
        <v>35</v>
      </c>
      <c r="E52" s="20">
        <v>2.3858214042263123E-2</v>
      </c>
      <c r="F52" s="19">
        <v>18</v>
      </c>
      <c r="G52" s="20">
        <v>1.4095536413469069E-2</v>
      </c>
      <c r="H52" s="21">
        <v>0.94444444444444442</v>
      </c>
      <c r="I52" s="19">
        <v>15</v>
      </c>
      <c r="J52" s="21">
        <v>1.3333333333333335</v>
      </c>
      <c r="K52" s="19">
        <v>166</v>
      </c>
      <c r="L52" s="20">
        <v>1.3349416968234822E-2</v>
      </c>
      <c r="M52" s="19">
        <v>163</v>
      </c>
      <c r="N52" s="20">
        <v>1.3141981778601951E-2</v>
      </c>
      <c r="O52" s="21">
        <v>1.8404907975460016E-2</v>
      </c>
    </row>
    <row r="53" spans="2:15" ht="15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5" thickBot="1">
      <c r="B54" s="22" t="s">
        <v>35</v>
      </c>
      <c r="C54" s="22" t="s">
        <v>30</v>
      </c>
      <c r="D54" s="23">
        <v>1467</v>
      </c>
      <c r="E54" s="24">
        <v>1</v>
      </c>
      <c r="F54" s="23">
        <v>1277</v>
      </c>
      <c r="G54" s="24">
        <v>1</v>
      </c>
      <c r="H54" s="25">
        <v>0.14878621769772904</v>
      </c>
      <c r="I54" s="23">
        <v>2584</v>
      </c>
      <c r="J54" s="24">
        <v>-0.43227554179566563</v>
      </c>
      <c r="K54" s="23">
        <v>12435</v>
      </c>
      <c r="L54" s="24">
        <v>1</v>
      </c>
      <c r="M54" s="23">
        <v>12403</v>
      </c>
      <c r="N54" s="24">
        <v>1</v>
      </c>
      <c r="O54" s="25">
        <v>2.580020962670293E-3</v>
      </c>
    </row>
    <row r="55" spans="2:15" ht="15" thickBot="1">
      <c r="B55" s="22" t="s">
        <v>45</v>
      </c>
      <c r="C55" s="22" t="s">
        <v>30</v>
      </c>
      <c r="D55" s="23">
        <v>2</v>
      </c>
      <c r="E55" s="24">
        <v>1</v>
      </c>
      <c r="F55" s="23">
        <v>0</v>
      </c>
      <c r="G55" s="24">
        <v>1</v>
      </c>
      <c r="H55" s="25"/>
      <c r="I55" s="23">
        <v>1</v>
      </c>
      <c r="J55" s="24">
        <v>1</v>
      </c>
      <c r="K55" s="23">
        <v>9</v>
      </c>
      <c r="L55" s="24">
        <v>1</v>
      </c>
      <c r="M55" s="23">
        <v>5</v>
      </c>
      <c r="N55" s="24">
        <v>1</v>
      </c>
      <c r="O55" s="25">
        <v>0.8</v>
      </c>
    </row>
    <row r="56" spans="2:15" ht="15" thickBot="1">
      <c r="B56" s="102"/>
      <c r="C56" s="103" t="s">
        <v>30</v>
      </c>
      <c r="D56" s="26">
        <v>1469</v>
      </c>
      <c r="E56" s="27">
        <v>1</v>
      </c>
      <c r="F56" s="26">
        <v>1277</v>
      </c>
      <c r="G56" s="27">
        <v>1</v>
      </c>
      <c r="H56" s="28">
        <v>0.15035238841033682</v>
      </c>
      <c r="I56" s="26">
        <v>2586</v>
      </c>
      <c r="J56" s="28">
        <v>-0.43194122196442386</v>
      </c>
      <c r="K56" s="26">
        <v>12445</v>
      </c>
      <c r="L56" s="27">
        <v>1</v>
      </c>
      <c r="M56" s="26">
        <v>12408</v>
      </c>
      <c r="N56" s="27">
        <v>1</v>
      </c>
      <c r="O56" s="28">
        <v>2.9819471308834E-3</v>
      </c>
    </row>
    <row r="57" spans="2:15">
      <c r="B57" s="1" t="s">
        <v>58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59</v>
      </c>
      <c r="C58" s="1"/>
      <c r="D58" s="1"/>
      <c r="E58" s="1"/>
      <c r="F58" s="1"/>
      <c r="G58" s="1"/>
    </row>
    <row r="60" spans="2:15">
      <c r="B60" s="93" t="s">
        <v>43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61"/>
    </row>
    <row r="61" spans="2:15" ht="15" thickBot="1">
      <c r="B61" s="94" t="s">
        <v>44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62" t="s">
        <v>33</v>
      </c>
    </row>
    <row r="62" spans="2:15">
      <c r="B62" s="116" t="s">
        <v>21</v>
      </c>
      <c r="C62" s="118" t="s">
        <v>1</v>
      </c>
      <c r="D62" s="120" t="s">
        <v>89</v>
      </c>
      <c r="E62" s="98"/>
      <c r="F62" s="98"/>
      <c r="G62" s="98"/>
      <c r="H62" s="88"/>
      <c r="I62" s="87" t="s">
        <v>82</v>
      </c>
      <c r="J62" s="88"/>
      <c r="K62" s="87" t="s">
        <v>90</v>
      </c>
      <c r="L62" s="98"/>
      <c r="M62" s="98"/>
      <c r="N62" s="98"/>
      <c r="O62" s="99"/>
    </row>
    <row r="63" spans="2:15" ht="15" thickBot="1">
      <c r="B63" s="117"/>
      <c r="C63" s="119"/>
      <c r="D63" s="100" t="s">
        <v>91</v>
      </c>
      <c r="E63" s="96"/>
      <c r="F63" s="96"/>
      <c r="G63" s="96"/>
      <c r="H63" s="101"/>
      <c r="I63" s="95" t="s">
        <v>83</v>
      </c>
      <c r="J63" s="101"/>
      <c r="K63" s="95" t="s">
        <v>92</v>
      </c>
      <c r="L63" s="96"/>
      <c r="M63" s="96"/>
      <c r="N63" s="96"/>
      <c r="O63" s="97"/>
    </row>
    <row r="64" spans="2:15" ht="15" customHeight="1">
      <c r="B64" s="117"/>
      <c r="C64" s="119"/>
      <c r="D64" s="89">
        <v>2025</v>
      </c>
      <c r="E64" s="90"/>
      <c r="F64" s="89">
        <v>2024</v>
      </c>
      <c r="G64" s="90"/>
      <c r="H64" s="106" t="s">
        <v>22</v>
      </c>
      <c r="I64" s="85">
        <v>2024</v>
      </c>
      <c r="J64" s="85" t="s">
        <v>93</v>
      </c>
      <c r="K64" s="89">
        <v>2025</v>
      </c>
      <c r="L64" s="90"/>
      <c r="M64" s="89">
        <v>2024</v>
      </c>
      <c r="N64" s="90"/>
      <c r="O64" s="106" t="s">
        <v>22</v>
      </c>
    </row>
    <row r="65" spans="2:15" ht="15" customHeight="1" thickBot="1">
      <c r="B65" s="108" t="s">
        <v>21</v>
      </c>
      <c r="C65" s="110" t="s">
        <v>24</v>
      </c>
      <c r="D65" s="91"/>
      <c r="E65" s="92"/>
      <c r="F65" s="91"/>
      <c r="G65" s="92"/>
      <c r="H65" s="107"/>
      <c r="I65" s="86"/>
      <c r="J65" s="86"/>
      <c r="K65" s="91"/>
      <c r="L65" s="92"/>
      <c r="M65" s="91"/>
      <c r="N65" s="92"/>
      <c r="O65" s="107"/>
    </row>
    <row r="66" spans="2:15" ht="15" customHeight="1">
      <c r="B66" s="108"/>
      <c r="C66" s="110"/>
      <c r="D66" s="6" t="s">
        <v>25</v>
      </c>
      <c r="E66" s="7" t="s">
        <v>2</v>
      </c>
      <c r="F66" s="6" t="s">
        <v>25</v>
      </c>
      <c r="G66" s="7" t="s">
        <v>2</v>
      </c>
      <c r="H66" s="112" t="s">
        <v>26</v>
      </c>
      <c r="I66" s="8" t="s">
        <v>25</v>
      </c>
      <c r="J66" s="114" t="s">
        <v>94</v>
      </c>
      <c r="K66" s="6" t="s">
        <v>25</v>
      </c>
      <c r="L66" s="7" t="s">
        <v>2</v>
      </c>
      <c r="M66" s="6" t="s">
        <v>25</v>
      </c>
      <c r="N66" s="7" t="s">
        <v>2</v>
      </c>
      <c r="O66" s="112" t="s">
        <v>26</v>
      </c>
    </row>
    <row r="67" spans="2:15" ht="26.25" thickBot="1">
      <c r="B67" s="109"/>
      <c r="C67" s="111"/>
      <c r="D67" s="9" t="s">
        <v>27</v>
      </c>
      <c r="E67" s="10" t="s">
        <v>28</v>
      </c>
      <c r="F67" s="9" t="s">
        <v>27</v>
      </c>
      <c r="G67" s="10" t="s">
        <v>28</v>
      </c>
      <c r="H67" s="113"/>
      <c r="I67" s="11" t="s">
        <v>27</v>
      </c>
      <c r="J67" s="115"/>
      <c r="K67" s="9" t="s">
        <v>27</v>
      </c>
      <c r="L67" s="10" t="s">
        <v>28</v>
      </c>
      <c r="M67" s="9" t="s">
        <v>27</v>
      </c>
      <c r="N67" s="10" t="s">
        <v>28</v>
      </c>
      <c r="O67" s="113"/>
    </row>
    <row r="68" spans="2:15" ht="15" thickBot="1">
      <c r="B68" s="63"/>
      <c r="C68" s="13" t="s">
        <v>12</v>
      </c>
      <c r="D68" s="14">
        <v>114</v>
      </c>
      <c r="E68" s="15">
        <v>0.16262482168330955</v>
      </c>
      <c r="F68" s="14">
        <v>126</v>
      </c>
      <c r="G68" s="15">
        <v>0.17721518987341772</v>
      </c>
      <c r="H68" s="16">
        <v>-9.5238095238095233E-2</v>
      </c>
      <c r="I68" s="14">
        <v>219</v>
      </c>
      <c r="J68" s="16">
        <v>-0.47945205479452058</v>
      </c>
      <c r="K68" s="14">
        <v>964</v>
      </c>
      <c r="L68" s="15">
        <v>0.20307562671160734</v>
      </c>
      <c r="M68" s="14">
        <v>1341</v>
      </c>
      <c r="N68" s="15">
        <v>0.26186291739894552</v>
      </c>
      <c r="O68" s="16">
        <v>-0.28113348247576431</v>
      </c>
    </row>
    <row r="69" spans="2:15" ht="15" thickBot="1">
      <c r="B69" s="64"/>
      <c r="C69" s="18" t="s">
        <v>4</v>
      </c>
      <c r="D69" s="19">
        <v>125</v>
      </c>
      <c r="E69" s="20">
        <v>0.1783166904422254</v>
      </c>
      <c r="F69" s="19">
        <v>196</v>
      </c>
      <c r="G69" s="20">
        <v>0.27566807313642755</v>
      </c>
      <c r="H69" s="21">
        <v>-0.36224489795918369</v>
      </c>
      <c r="I69" s="19">
        <v>177</v>
      </c>
      <c r="J69" s="21">
        <v>-0.29378531073446323</v>
      </c>
      <c r="K69" s="19">
        <v>856</v>
      </c>
      <c r="L69" s="20">
        <v>0.18032441542026542</v>
      </c>
      <c r="M69" s="19">
        <v>782</v>
      </c>
      <c r="N69" s="20">
        <v>0.1527045498925991</v>
      </c>
      <c r="O69" s="21">
        <v>9.4629156010230142E-2</v>
      </c>
    </row>
    <row r="70" spans="2:15" ht="15" thickBot="1">
      <c r="B70" s="64"/>
      <c r="C70" s="13" t="s">
        <v>9</v>
      </c>
      <c r="D70" s="14">
        <v>137</v>
      </c>
      <c r="E70" s="15">
        <v>0.19543509272467904</v>
      </c>
      <c r="F70" s="14">
        <v>139</v>
      </c>
      <c r="G70" s="15">
        <v>0.19549929676511954</v>
      </c>
      <c r="H70" s="16">
        <v>-1.4388489208633115E-2</v>
      </c>
      <c r="I70" s="14">
        <v>146</v>
      </c>
      <c r="J70" s="16">
        <v>-6.164383561643838E-2</v>
      </c>
      <c r="K70" s="14">
        <v>807</v>
      </c>
      <c r="L70" s="15">
        <v>0.1700021065936381</v>
      </c>
      <c r="M70" s="14">
        <v>939</v>
      </c>
      <c r="N70" s="15">
        <v>0.18336262448740481</v>
      </c>
      <c r="O70" s="16">
        <v>-0.14057507987220452</v>
      </c>
    </row>
    <row r="71" spans="2:15" ht="15" thickBot="1">
      <c r="B71" s="64"/>
      <c r="C71" s="65" t="s">
        <v>10</v>
      </c>
      <c r="D71" s="19">
        <v>92</v>
      </c>
      <c r="E71" s="20">
        <v>0.13124108416547789</v>
      </c>
      <c r="F71" s="19">
        <v>69</v>
      </c>
      <c r="G71" s="20">
        <v>9.7046413502109699E-2</v>
      </c>
      <c r="H71" s="21">
        <v>0.33333333333333326</v>
      </c>
      <c r="I71" s="19">
        <v>86</v>
      </c>
      <c r="J71" s="21">
        <v>6.9767441860465018E-2</v>
      </c>
      <c r="K71" s="19">
        <v>650</v>
      </c>
      <c r="L71" s="20">
        <v>0.13692858647566886</v>
      </c>
      <c r="M71" s="19">
        <v>644</v>
      </c>
      <c r="N71" s="20">
        <v>0.12575668814684632</v>
      </c>
      <c r="O71" s="21">
        <v>9.3167701863354768E-3</v>
      </c>
    </row>
    <row r="72" spans="2:15" ht="15" thickBot="1">
      <c r="B72" s="64"/>
      <c r="C72" s="66" t="s">
        <v>8</v>
      </c>
      <c r="D72" s="14">
        <v>91</v>
      </c>
      <c r="E72" s="15">
        <v>0.12981455064194009</v>
      </c>
      <c r="F72" s="14">
        <v>68</v>
      </c>
      <c r="G72" s="15">
        <v>9.5639943741209557E-2</v>
      </c>
      <c r="H72" s="16">
        <v>0.33823529411764697</v>
      </c>
      <c r="I72" s="14">
        <v>132</v>
      </c>
      <c r="J72" s="16">
        <v>-0.31060606060606055</v>
      </c>
      <c r="K72" s="14">
        <v>609</v>
      </c>
      <c r="L72" s="15">
        <v>0.12829155255951127</v>
      </c>
      <c r="M72" s="14">
        <v>573</v>
      </c>
      <c r="N72" s="15">
        <v>0.11189220855301699</v>
      </c>
      <c r="O72" s="16">
        <v>6.2827225130890119E-2</v>
      </c>
    </row>
    <row r="73" spans="2:15" ht="15" thickBot="1">
      <c r="B73" s="64"/>
      <c r="C73" s="67" t="s">
        <v>3</v>
      </c>
      <c r="D73" s="19">
        <v>50</v>
      </c>
      <c r="E73" s="20">
        <v>7.1326676176890161E-2</v>
      </c>
      <c r="F73" s="19">
        <v>46</v>
      </c>
      <c r="G73" s="20">
        <v>6.4697609001406475E-2</v>
      </c>
      <c r="H73" s="21">
        <v>8.6956521739130377E-2</v>
      </c>
      <c r="I73" s="19">
        <v>105</v>
      </c>
      <c r="J73" s="21">
        <v>-0.52380952380952384</v>
      </c>
      <c r="K73" s="19">
        <v>385</v>
      </c>
      <c r="L73" s="20">
        <v>8.11038550663577E-2</v>
      </c>
      <c r="M73" s="19">
        <v>348</v>
      </c>
      <c r="N73" s="20">
        <v>6.795547744581136E-2</v>
      </c>
      <c r="O73" s="21">
        <v>0.10632183908045967</v>
      </c>
    </row>
    <row r="74" spans="2:15" ht="15" thickBot="1">
      <c r="B74" s="64"/>
      <c r="C74" s="13" t="s">
        <v>11</v>
      </c>
      <c r="D74" s="14">
        <v>59</v>
      </c>
      <c r="E74" s="15">
        <v>8.4165477888730383E-2</v>
      </c>
      <c r="F74" s="14">
        <v>23</v>
      </c>
      <c r="G74" s="15">
        <v>3.2348804500703238E-2</v>
      </c>
      <c r="H74" s="16">
        <v>1.5652173913043477</v>
      </c>
      <c r="I74" s="14">
        <v>28</v>
      </c>
      <c r="J74" s="16">
        <v>1.1071428571428572</v>
      </c>
      <c r="K74" s="14">
        <v>247</v>
      </c>
      <c r="L74" s="15">
        <v>5.2032862860754162E-2</v>
      </c>
      <c r="M74" s="14">
        <v>215</v>
      </c>
      <c r="N74" s="15">
        <v>4.198398750244093E-2</v>
      </c>
      <c r="O74" s="16">
        <v>0.14883720930232558</v>
      </c>
    </row>
    <row r="75" spans="2:15" ht="15" thickBot="1">
      <c r="B75" s="64"/>
      <c r="C75" s="67" t="s">
        <v>29</v>
      </c>
      <c r="D75" s="19">
        <f>+D76-SUM(D68:D74)</f>
        <v>33</v>
      </c>
      <c r="E75" s="20">
        <f>+E76-SUM(E68:E74)</f>
        <v>4.7075606276747561E-2</v>
      </c>
      <c r="F75" s="19">
        <f>+F76-SUM(F68:F74)</f>
        <v>44</v>
      </c>
      <c r="G75" s="20">
        <f>+G76-SUM(G68:G74)</f>
        <v>6.1884669479606247E-2</v>
      </c>
      <c r="H75" s="21">
        <f>+D75/F75-1</f>
        <v>-0.25</v>
      </c>
      <c r="I75" s="19">
        <f>+I76-SUM(I68:I74)</f>
        <v>34</v>
      </c>
      <c r="J75" s="21">
        <f>+D75/I75-1</f>
        <v>-2.9411764705882359E-2</v>
      </c>
      <c r="K75" s="19">
        <f>+K76-SUM(K68:K74)</f>
        <v>229</v>
      </c>
      <c r="L75" s="20">
        <f>+L76-SUM(L68:L74)</f>
        <v>4.8240994312197194E-2</v>
      </c>
      <c r="M75" s="19">
        <f>+M76-SUM(M68:M74)</f>
        <v>279</v>
      </c>
      <c r="N75" s="20">
        <f>+N76-SUM(N68:N74)</f>
        <v>5.4481546572935025E-2</v>
      </c>
      <c r="O75" s="21">
        <f>+K75/M75-1</f>
        <v>-0.17921146953405021</v>
      </c>
    </row>
    <row r="76" spans="2:15" ht="15" thickBot="1">
      <c r="B76" s="102"/>
      <c r="C76" s="103" t="s">
        <v>30</v>
      </c>
      <c r="D76" s="26">
        <v>701</v>
      </c>
      <c r="E76" s="27">
        <v>1</v>
      </c>
      <c r="F76" s="26">
        <v>711</v>
      </c>
      <c r="G76" s="27">
        <v>1</v>
      </c>
      <c r="H76" s="28">
        <v>-1.406469760900142E-2</v>
      </c>
      <c r="I76" s="26">
        <v>927</v>
      </c>
      <c r="J76" s="28">
        <v>-0.24379719525350596</v>
      </c>
      <c r="K76" s="26">
        <v>4747</v>
      </c>
      <c r="L76" s="27">
        <v>1</v>
      </c>
      <c r="M76" s="26">
        <v>5121</v>
      </c>
      <c r="N76" s="27">
        <v>1</v>
      </c>
      <c r="O76" s="28">
        <v>-7.3032610818199561E-2</v>
      </c>
    </row>
    <row r="77" spans="2:15">
      <c r="B77" s="1" t="s">
        <v>40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9" priority="34" operator="equal">
      <formula>0</formula>
    </cfRule>
  </conditionalFormatting>
  <conditionalFormatting sqref="D19:O27">
    <cfRule type="cellIs" dxfId="38" priority="24" operator="equal">
      <formula>0</formula>
    </cfRule>
  </conditionalFormatting>
  <conditionalFormatting sqref="D43:O43">
    <cfRule type="cellIs" dxfId="37" priority="19" operator="equal">
      <formula>0</formula>
    </cfRule>
  </conditionalFormatting>
  <conditionalFormatting sqref="D45:O53">
    <cfRule type="cellIs" dxfId="36" priority="8" operator="equal">
      <formula>0</formula>
    </cfRule>
  </conditionalFormatting>
  <conditionalFormatting sqref="D68:O75">
    <cfRule type="cellIs" dxfId="35" priority="1" operator="equal">
      <formula>0</formula>
    </cfRule>
  </conditionalFormatting>
  <conditionalFormatting sqref="H10:H29 O10:O29 J19:J27">
    <cfRule type="cellIs" dxfId="34" priority="28" operator="lessThan">
      <formula>0</formula>
    </cfRule>
  </conditionalFormatting>
  <conditionalFormatting sqref="H43:H55 O43:O55">
    <cfRule type="cellIs" dxfId="33" priority="6" operator="lessThan">
      <formula>0</formula>
    </cfRule>
  </conditionalFormatting>
  <conditionalFormatting sqref="H68:H75 J68:J75 O68:O75">
    <cfRule type="cellIs" dxfId="32" priority="5" operator="lessThan">
      <formula>0</formula>
    </cfRule>
  </conditionalFormatting>
  <conditionalFormatting sqref="J10:J17">
    <cfRule type="cellIs" dxfId="31" priority="38" operator="lessThan">
      <formula>0</formula>
    </cfRule>
  </conditionalFormatting>
  <conditionalFormatting sqref="J43">
    <cfRule type="cellIs" dxfId="30" priority="23" operator="lessThan">
      <formula>0</formula>
    </cfRule>
  </conditionalFormatting>
  <conditionalFormatting sqref="J45:J53">
    <cfRule type="cellIs" dxfId="29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154" zoomScaleNormal="154" workbookViewId="0">
      <selection activeCell="D4" sqref="D4:O9"/>
    </sheetView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45842</v>
      </c>
    </row>
    <row r="2" spans="2:15">
      <c r="B2" s="93" t="s">
        <v>32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3"/>
    </row>
    <row r="3" spans="2:15" ht="15" thickBot="1">
      <c r="B3" s="94" t="s">
        <v>31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71" t="s">
        <v>71</v>
      </c>
    </row>
    <row r="4" spans="2:15" ht="15" customHeight="1">
      <c r="B4" s="116" t="s">
        <v>0</v>
      </c>
      <c r="C4" s="118" t="s">
        <v>1</v>
      </c>
      <c r="D4" s="120" t="s">
        <v>89</v>
      </c>
      <c r="E4" s="98"/>
      <c r="F4" s="98"/>
      <c r="G4" s="98"/>
      <c r="H4" s="88"/>
      <c r="I4" s="87" t="s">
        <v>82</v>
      </c>
      <c r="J4" s="88"/>
      <c r="K4" s="87" t="s">
        <v>90</v>
      </c>
      <c r="L4" s="98"/>
      <c r="M4" s="98"/>
      <c r="N4" s="98"/>
      <c r="O4" s="99"/>
    </row>
    <row r="5" spans="2:15" ht="15" thickBot="1">
      <c r="B5" s="117"/>
      <c r="C5" s="119"/>
      <c r="D5" s="100" t="s">
        <v>91</v>
      </c>
      <c r="E5" s="96"/>
      <c r="F5" s="96"/>
      <c r="G5" s="96"/>
      <c r="H5" s="101"/>
      <c r="I5" s="95" t="s">
        <v>83</v>
      </c>
      <c r="J5" s="101"/>
      <c r="K5" s="95" t="s">
        <v>92</v>
      </c>
      <c r="L5" s="96"/>
      <c r="M5" s="96"/>
      <c r="N5" s="96"/>
      <c r="O5" s="97"/>
    </row>
    <row r="6" spans="2:15" ht="19.5" customHeight="1">
      <c r="B6" s="117"/>
      <c r="C6" s="119"/>
      <c r="D6" s="89">
        <v>2025</v>
      </c>
      <c r="E6" s="90"/>
      <c r="F6" s="89">
        <v>2024</v>
      </c>
      <c r="G6" s="90"/>
      <c r="H6" s="106" t="s">
        <v>22</v>
      </c>
      <c r="I6" s="85">
        <v>2024</v>
      </c>
      <c r="J6" s="85" t="s">
        <v>93</v>
      </c>
      <c r="K6" s="89">
        <v>2025</v>
      </c>
      <c r="L6" s="90"/>
      <c r="M6" s="89">
        <v>2024</v>
      </c>
      <c r="N6" s="90"/>
      <c r="O6" s="106" t="s">
        <v>22</v>
      </c>
    </row>
    <row r="7" spans="2:15" ht="19.5" customHeight="1" thickBot="1">
      <c r="B7" s="108" t="s">
        <v>23</v>
      </c>
      <c r="C7" s="110" t="s">
        <v>24</v>
      </c>
      <c r="D7" s="91"/>
      <c r="E7" s="92"/>
      <c r="F7" s="91"/>
      <c r="G7" s="92"/>
      <c r="H7" s="107"/>
      <c r="I7" s="86"/>
      <c r="J7" s="86"/>
      <c r="K7" s="91"/>
      <c r="L7" s="92"/>
      <c r="M7" s="91"/>
      <c r="N7" s="92"/>
      <c r="O7" s="107"/>
    </row>
    <row r="8" spans="2:15" ht="15" customHeight="1">
      <c r="B8" s="108"/>
      <c r="C8" s="110"/>
      <c r="D8" s="6" t="s">
        <v>25</v>
      </c>
      <c r="E8" s="7" t="s">
        <v>2</v>
      </c>
      <c r="F8" s="6" t="s">
        <v>25</v>
      </c>
      <c r="G8" s="7" t="s">
        <v>2</v>
      </c>
      <c r="H8" s="112" t="s">
        <v>26</v>
      </c>
      <c r="I8" s="8" t="s">
        <v>25</v>
      </c>
      <c r="J8" s="114" t="s">
        <v>94</v>
      </c>
      <c r="K8" s="6" t="s">
        <v>25</v>
      </c>
      <c r="L8" s="7" t="s">
        <v>2</v>
      </c>
      <c r="M8" s="6" t="s">
        <v>25</v>
      </c>
      <c r="N8" s="7" t="s">
        <v>2</v>
      </c>
      <c r="O8" s="112" t="s">
        <v>26</v>
      </c>
    </row>
    <row r="9" spans="2:15" ht="15" customHeight="1" thickBot="1">
      <c r="B9" s="109"/>
      <c r="C9" s="111"/>
      <c r="D9" s="9" t="s">
        <v>27</v>
      </c>
      <c r="E9" s="10" t="s">
        <v>28</v>
      </c>
      <c r="F9" s="9" t="s">
        <v>27</v>
      </c>
      <c r="G9" s="10" t="s">
        <v>28</v>
      </c>
      <c r="H9" s="113"/>
      <c r="I9" s="11" t="s">
        <v>27</v>
      </c>
      <c r="J9" s="115"/>
      <c r="K9" s="9" t="s">
        <v>27</v>
      </c>
      <c r="L9" s="10" t="s">
        <v>28</v>
      </c>
      <c r="M9" s="9" t="s">
        <v>27</v>
      </c>
      <c r="N9" s="10" t="s">
        <v>28</v>
      </c>
      <c r="O9" s="113"/>
    </row>
    <row r="10" spans="2:15" ht="15" thickBot="1">
      <c r="B10" s="12">
        <v>1</v>
      </c>
      <c r="C10" s="13" t="s">
        <v>9</v>
      </c>
      <c r="D10" s="14">
        <v>75</v>
      </c>
      <c r="E10" s="15">
        <v>0.36764705882352944</v>
      </c>
      <c r="F10" s="14">
        <v>109</v>
      </c>
      <c r="G10" s="15">
        <v>0.46781115879828328</v>
      </c>
      <c r="H10" s="16">
        <v>-0.31192660550458717</v>
      </c>
      <c r="I10" s="14">
        <v>117</v>
      </c>
      <c r="J10" s="16">
        <v>-0.35897435897435892</v>
      </c>
      <c r="K10" s="14">
        <v>512</v>
      </c>
      <c r="L10" s="15">
        <v>0.42666666666666669</v>
      </c>
      <c r="M10" s="14">
        <v>490</v>
      </c>
      <c r="N10" s="15">
        <v>0.44263775971093045</v>
      </c>
      <c r="O10" s="16">
        <v>4.4897959183673564E-2</v>
      </c>
    </row>
    <row r="11" spans="2:15" ht="15" thickBot="1">
      <c r="B11" s="59">
        <v>2</v>
      </c>
      <c r="C11" s="18" t="s">
        <v>4</v>
      </c>
      <c r="D11" s="19">
        <v>26</v>
      </c>
      <c r="E11" s="20">
        <v>0.12745098039215685</v>
      </c>
      <c r="F11" s="19">
        <v>12</v>
      </c>
      <c r="G11" s="20">
        <v>5.1502145922746781E-2</v>
      </c>
      <c r="H11" s="21">
        <v>1.1666666666666665</v>
      </c>
      <c r="I11" s="19">
        <v>20</v>
      </c>
      <c r="J11" s="21">
        <v>0.30000000000000004</v>
      </c>
      <c r="K11" s="19">
        <v>140</v>
      </c>
      <c r="L11" s="20">
        <v>0.11666666666666667</v>
      </c>
      <c r="M11" s="19">
        <v>104</v>
      </c>
      <c r="N11" s="20">
        <v>9.3947606142728096E-2</v>
      </c>
      <c r="O11" s="21">
        <v>0.34615384615384626</v>
      </c>
    </row>
    <row r="12" spans="2:15" ht="15" thickBot="1">
      <c r="B12" s="12">
        <v>3</v>
      </c>
      <c r="C12" s="13" t="s">
        <v>12</v>
      </c>
      <c r="D12" s="14">
        <v>26</v>
      </c>
      <c r="E12" s="15">
        <v>0.12745098039215685</v>
      </c>
      <c r="F12" s="14">
        <v>20</v>
      </c>
      <c r="G12" s="15">
        <v>8.5836909871244635E-2</v>
      </c>
      <c r="H12" s="16">
        <v>0.30000000000000004</v>
      </c>
      <c r="I12" s="14">
        <v>25</v>
      </c>
      <c r="J12" s="16">
        <v>4.0000000000000036E-2</v>
      </c>
      <c r="K12" s="14">
        <v>117</v>
      </c>
      <c r="L12" s="15">
        <v>9.7500000000000003E-2</v>
      </c>
      <c r="M12" s="14">
        <v>98</v>
      </c>
      <c r="N12" s="15">
        <v>8.8527551942186089E-2</v>
      </c>
      <c r="O12" s="16">
        <v>0.19387755102040827</v>
      </c>
    </row>
    <row r="13" spans="2:15" ht="15" thickBot="1">
      <c r="B13" s="59">
        <v>4</v>
      </c>
      <c r="C13" s="18" t="s">
        <v>41</v>
      </c>
      <c r="D13" s="19">
        <v>4</v>
      </c>
      <c r="E13" s="20">
        <v>1.9607843137254902E-2</v>
      </c>
      <c r="F13" s="19">
        <v>9</v>
      </c>
      <c r="G13" s="20">
        <v>3.8626609442060089E-2</v>
      </c>
      <c r="H13" s="21">
        <v>-0.55555555555555558</v>
      </c>
      <c r="I13" s="19">
        <v>19</v>
      </c>
      <c r="J13" s="21">
        <v>-0.78947368421052633</v>
      </c>
      <c r="K13" s="19">
        <v>103</v>
      </c>
      <c r="L13" s="20">
        <v>8.5833333333333331E-2</v>
      </c>
      <c r="M13" s="19">
        <v>84</v>
      </c>
      <c r="N13" s="20">
        <v>7.5880758807588072E-2</v>
      </c>
      <c r="O13" s="21">
        <v>0.22619047619047628</v>
      </c>
    </row>
    <row r="14" spans="2:15" ht="15" thickBot="1">
      <c r="B14" s="12">
        <v>5</v>
      </c>
      <c r="C14" s="13" t="s">
        <v>16</v>
      </c>
      <c r="D14" s="14">
        <v>24</v>
      </c>
      <c r="E14" s="15">
        <v>0.11764705882352941</v>
      </c>
      <c r="F14" s="14">
        <v>13</v>
      </c>
      <c r="G14" s="15">
        <v>5.5793991416309016E-2</v>
      </c>
      <c r="H14" s="16">
        <v>0.84615384615384626</v>
      </c>
      <c r="I14" s="14">
        <v>16</v>
      </c>
      <c r="J14" s="16">
        <v>0.5</v>
      </c>
      <c r="K14" s="14">
        <v>78</v>
      </c>
      <c r="L14" s="15">
        <v>6.5000000000000002E-2</v>
      </c>
      <c r="M14" s="14">
        <v>105</v>
      </c>
      <c r="N14" s="15">
        <v>9.4850948509485097E-2</v>
      </c>
      <c r="O14" s="16">
        <v>-0.25714285714285712</v>
      </c>
    </row>
    <row r="15" spans="2:15" ht="15" thickBot="1">
      <c r="B15" s="104" t="s">
        <v>42</v>
      </c>
      <c r="C15" s="105"/>
      <c r="D15" s="23">
        <f>SUM(D10:D14)</f>
        <v>155</v>
      </c>
      <c r="E15" s="24">
        <f>D15/D17</f>
        <v>0.75980392156862742</v>
      </c>
      <c r="F15" s="23">
        <f>SUM(F10:F14)</f>
        <v>163</v>
      </c>
      <c r="G15" s="24">
        <f>F15/F17</f>
        <v>0.69957081545064381</v>
      </c>
      <c r="H15" s="25">
        <f>D15/F15-1</f>
        <v>-4.9079754601227044E-2</v>
      </c>
      <c r="I15" s="23">
        <f>SUM(I10:I14)</f>
        <v>197</v>
      </c>
      <c r="J15" s="24">
        <f>D15/I15-1</f>
        <v>-0.21319796954314718</v>
      </c>
      <c r="K15" s="23">
        <f>SUM(K10:K14)</f>
        <v>950</v>
      </c>
      <c r="L15" s="24">
        <f>K15/K17</f>
        <v>0.79166666666666663</v>
      </c>
      <c r="M15" s="23">
        <f>SUM(M10:M14)</f>
        <v>881</v>
      </c>
      <c r="N15" s="24">
        <f>M15/M17</f>
        <v>0.79584462511291776</v>
      </c>
      <c r="O15" s="25">
        <f>K15/M15-1</f>
        <v>7.8320090805902298E-2</v>
      </c>
    </row>
    <row r="16" spans="2:15" ht="15" thickBot="1">
      <c r="B16" s="104" t="s">
        <v>29</v>
      </c>
      <c r="C16" s="105"/>
      <c r="D16" s="23">
        <f>D17-D15</f>
        <v>49</v>
      </c>
      <c r="E16" s="24">
        <f t="shared" ref="E16:O16" si="0">E17-E15</f>
        <v>0.24019607843137258</v>
      </c>
      <c r="F16" s="38">
        <f t="shared" si="0"/>
        <v>70</v>
      </c>
      <c r="G16" s="24">
        <f t="shared" si="0"/>
        <v>0.30042918454935641</v>
      </c>
      <c r="H16" s="25">
        <f t="shared" si="0"/>
        <v>-7.5383764712077639E-2</v>
      </c>
      <c r="I16" s="38">
        <f t="shared" si="0"/>
        <v>59</v>
      </c>
      <c r="J16" s="25">
        <f t="shared" si="0"/>
        <v>1.0072969543147181E-2</v>
      </c>
      <c r="K16" s="38">
        <f t="shared" si="0"/>
        <v>250</v>
      </c>
      <c r="L16" s="24">
        <f t="shared" si="0"/>
        <v>0.20833333333333337</v>
      </c>
      <c r="M16" s="38">
        <f t="shared" si="0"/>
        <v>226</v>
      </c>
      <c r="N16" s="24">
        <f t="shared" si="0"/>
        <v>0.2041553748870818</v>
      </c>
      <c r="O16" s="25">
        <f t="shared" si="0"/>
        <v>5.6907493024986877E-3</v>
      </c>
    </row>
    <row r="17" spans="2:15" ht="15" thickBot="1">
      <c r="B17" s="102" t="s">
        <v>30</v>
      </c>
      <c r="C17" s="103"/>
      <c r="D17" s="26">
        <v>204</v>
      </c>
      <c r="E17" s="27">
        <v>1</v>
      </c>
      <c r="F17" s="26">
        <v>233</v>
      </c>
      <c r="G17" s="27">
        <v>1.0000000000000002</v>
      </c>
      <c r="H17" s="28">
        <v>-0.12446351931330468</v>
      </c>
      <c r="I17" s="26">
        <v>256</v>
      </c>
      <c r="J17" s="28">
        <v>-0.203125</v>
      </c>
      <c r="K17" s="26">
        <v>1200</v>
      </c>
      <c r="L17" s="27">
        <v>1</v>
      </c>
      <c r="M17" s="26">
        <v>1107</v>
      </c>
      <c r="N17" s="27">
        <v>0.99999999999999956</v>
      </c>
      <c r="O17" s="28">
        <v>8.4010840108400986E-2</v>
      </c>
    </row>
    <row r="18" spans="2:15">
      <c r="B18" s="42" t="s">
        <v>60</v>
      </c>
    </row>
    <row r="19" spans="2:15">
      <c r="B19" s="74" t="s">
        <v>72</v>
      </c>
    </row>
    <row r="20" spans="2:15">
      <c r="B20" s="30" t="s">
        <v>61</v>
      </c>
      <c r="C20" s="1"/>
      <c r="D20" s="1"/>
      <c r="E20" s="1"/>
      <c r="F20" s="1"/>
      <c r="G20" s="1"/>
    </row>
    <row r="21" spans="2:15">
      <c r="B21" s="75" t="s">
        <v>73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8" priority="3" operator="equal">
      <formula>0</formula>
    </cfRule>
  </conditionalFormatting>
  <conditionalFormatting sqref="H10:H16 O10:O16">
    <cfRule type="cellIs" dxfId="27" priority="1" operator="lessThan">
      <formula>0</formula>
    </cfRule>
  </conditionalFormatting>
  <conditionalFormatting sqref="J10:J14">
    <cfRule type="cellIs" dxfId="26" priority="7" operator="lessThan">
      <formula>0</formula>
    </cfRule>
  </conditionalFormatting>
  <conditionalFormatting sqref="J16">
    <cfRule type="cellIs" dxfId="25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ED0F-C591-4AC1-973C-85EA405D93B5}">
  <sheetPr>
    <pageSetUpPr fitToPage="1"/>
  </sheetPr>
  <dimension ref="B1:V65"/>
  <sheetViews>
    <sheetView showGridLines="0" zoomScale="160" zoomScaleNormal="160" workbookViewId="0"/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1.57031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3">
        <v>45873</v>
      </c>
    </row>
    <row r="2" spans="2:22" ht="14.45" customHeight="1">
      <c r="B2" s="93" t="s">
        <v>95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77"/>
      <c r="N2" s="29"/>
      <c r="O2" s="93" t="s">
        <v>77</v>
      </c>
      <c r="P2" s="93"/>
      <c r="Q2" s="93"/>
      <c r="R2" s="93"/>
      <c r="S2" s="93"/>
      <c r="T2" s="93"/>
      <c r="U2" s="93"/>
      <c r="V2" s="93"/>
    </row>
    <row r="3" spans="2:22" ht="14.45" customHeight="1" thickBot="1">
      <c r="B3" s="94" t="s">
        <v>96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77"/>
      <c r="N3" s="29"/>
      <c r="O3" s="94" t="s">
        <v>78</v>
      </c>
      <c r="P3" s="94"/>
      <c r="Q3" s="94"/>
      <c r="R3" s="94"/>
      <c r="S3" s="94"/>
      <c r="T3" s="94"/>
      <c r="U3" s="94"/>
      <c r="V3" s="94"/>
    </row>
    <row r="4" spans="2:22" ht="14.45" customHeight="1">
      <c r="B4" s="79" t="s">
        <v>0</v>
      </c>
      <c r="C4" s="79" t="s">
        <v>1</v>
      </c>
      <c r="D4" s="120" t="s">
        <v>89</v>
      </c>
      <c r="E4" s="98"/>
      <c r="F4" s="98"/>
      <c r="G4" s="98"/>
      <c r="H4" s="98"/>
      <c r="I4" s="99"/>
      <c r="J4" s="120" t="s">
        <v>85</v>
      </c>
      <c r="K4" s="98"/>
      <c r="L4" s="99"/>
      <c r="M4" s="77"/>
      <c r="O4" s="116" t="s">
        <v>0</v>
      </c>
      <c r="P4" s="118" t="s">
        <v>46</v>
      </c>
      <c r="Q4" s="120" t="s">
        <v>97</v>
      </c>
      <c r="R4" s="98"/>
      <c r="S4" s="98"/>
      <c r="T4" s="98"/>
      <c r="U4" s="98"/>
      <c r="V4" s="99"/>
    </row>
    <row r="5" spans="2:22" ht="14.45" customHeight="1" thickBot="1">
      <c r="B5" s="80"/>
      <c r="C5" s="80"/>
      <c r="D5" s="100" t="s">
        <v>91</v>
      </c>
      <c r="E5" s="96"/>
      <c r="F5" s="96"/>
      <c r="G5" s="96"/>
      <c r="H5" s="96"/>
      <c r="I5" s="97"/>
      <c r="J5" s="100" t="s">
        <v>86</v>
      </c>
      <c r="K5" s="96"/>
      <c r="L5" s="97"/>
      <c r="M5" s="77"/>
      <c r="O5" s="117"/>
      <c r="P5" s="119"/>
      <c r="Q5" s="100" t="s">
        <v>98</v>
      </c>
      <c r="R5" s="96"/>
      <c r="S5" s="96"/>
      <c r="T5" s="96"/>
      <c r="U5" s="96"/>
      <c r="V5" s="97"/>
    </row>
    <row r="6" spans="2:22" ht="14.45" customHeight="1">
      <c r="B6" s="80"/>
      <c r="C6" s="80"/>
      <c r="D6" s="89">
        <v>2025</v>
      </c>
      <c r="E6" s="90"/>
      <c r="F6" s="89">
        <v>2024</v>
      </c>
      <c r="G6" s="90"/>
      <c r="H6" s="106" t="s">
        <v>22</v>
      </c>
      <c r="I6" s="106" t="s">
        <v>47</v>
      </c>
      <c r="J6" s="106">
        <v>2025</v>
      </c>
      <c r="K6" s="106" t="s">
        <v>99</v>
      </c>
      <c r="L6" s="125" t="s">
        <v>100</v>
      </c>
      <c r="M6" s="77"/>
      <c r="O6" s="117"/>
      <c r="P6" s="119"/>
      <c r="Q6" s="89">
        <v>2024</v>
      </c>
      <c r="R6" s="90"/>
      <c r="S6" s="89">
        <v>2023</v>
      </c>
      <c r="T6" s="90"/>
      <c r="U6" s="106" t="s">
        <v>22</v>
      </c>
      <c r="V6" s="125" t="s">
        <v>64</v>
      </c>
    </row>
    <row r="7" spans="2:22" ht="14.45" customHeight="1" thickBot="1">
      <c r="B7" s="78" t="s">
        <v>23</v>
      </c>
      <c r="C7" s="78" t="s">
        <v>24</v>
      </c>
      <c r="D7" s="91"/>
      <c r="E7" s="92"/>
      <c r="F7" s="91"/>
      <c r="G7" s="92"/>
      <c r="H7" s="107"/>
      <c r="I7" s="107"/>
      <c r="J7" s="107"/>
      <c r="K7" s="107"/>
      <c r="L7" s="126"/>
      <c r="M7" s="77"/>
      <c r="O7" s="108" t="s">
        <v>23</v>
      </c>
      <c r="P7" s="110" t="s">
        <v>46</v>
      </c>
      <c r="Q7" s="91"/>
      <c r="R7" s="92"/>
      <c r="S7" s="91"/>
      <c r="T7" s="92"/>
      <c r="U7" s="107"/>
      <c r="V7" s="126"/>
    </row>
    <row r="8" spans="2:22" ht="14.45" customHeight="1">
      <c r="B8" s="78"/>
      <c r="C8" s="78"/>
      <c r="D8" s="6" t="s">
        <v>25</v>
      </c>
      <c r="E8" s="7" t="s">
        <v>2</v>
      </c>
      <c r="F8" s="6" t="s">
        <v>25</v>
      </c>
      <c r="G8" s="7" t="s">
        <v>2</v>
      </c>
      <c r="H8" s="112" t="s">
        <v>26</v>
      </c>
      <c r="I8" s="112" t="s">
        <v>48</v>
      </c>
      <c r="J8" s="112" t="s">
        <v>25</v>
      </c>
      <c r="K8" s="112" t="s">
        <v>94</v>
      </c>
      <c r="L8" s="123" t="s">
        <v>101</v>
      </c>
      <c r="M8" s="77"/>
      <c r="O8" s="108"/>
      <c r="P8" s="110"/>
      <c r="Q8" s="6" t="s">
        <v>25</v>
      </c>
      <c r="R8" s="7" t="s">
        <v>2</v>
      </c>
      <c r="S8" s="6" t="s">
        <v>25</v>
      </c>
      <c r="T8" s="7" t="s">
        <v>2</v>
      </c>
      <c r="U8" s="112" t="s">
        <v>26</v>
      </c>
      <c r="V8" s="123" t="s">
        <v>65</v>
      </c>
    </row>
    <row r="9" spans="2:22" ht="14.45" customHeight="1" thickBot="1">
      <c r="B9" s="78"/>
      <c r="C9" s="127"/>
      <c r="D9" s="9" t="s">
        <v>27</v>
      </c>
      <c r="E9" s="10" t="s">
        <v>28</v>
      </c>
      <c r="F9" s="9" t="s">
        <v>27</v>
      </c>
      <c r="G9" s="10" t="s">
        <v>28</v>
      </c>
      <c r="H9" s="113"/>
      <c r="I9" s="113"/>
      <c r="J9" s="113" t="s">
        <v>27</v>
      </c>
      <c r="K9" s="113"/>
      <c r="L9" s="124"/>
      <c r="M9" s="77"/>
      <c r="O9" s="109"/>
      <c r="P9" s="111"/>
      <c r="Q9" s="9" t="s">
        <v>27</v>
      </c>
      <c r="R9" s="10" t="s">
        <v>28</v>
      </c>
      <c r="S9" s="9" t="s">
        <v>27</v>
      </c>
      <c r="T9" s="10" t="s">
        <v>28</v>
      </c>
      <c r="U9" s="113"/>
      <c r="V9" s="124"/>
    </row>
    <row r="10" spans="2:22" ht="14.45" customHeight="1" thickBot="1">
      <c r="B10" s="17">
        <v>1</v>
      </c>
      <c r="C10" s="18" t="s">
        <v>39</v>
      </c>
      <c r="D10" s="19">
        <v>1037</v>
      </c>
      <c r="E10" s="20">
        <v>0.18607572223219093</v>
      </c>
      <c r="F10" s="19">
        <v>509</v>
      </c>
      <c r="G10" s="20">
        <v>0.1059533721898418</v>
      </c>
      <c r="H10" s="21">
        <v>1.0373280943025542</v>
      </c>
      <c r="I10" s="35">
        <v>2</v>
      </c>
      <c r="J10" s="19">
        <v>854</v>
      </c>
      <c r="K10" s="21">
        <v>0.21428571428571419</v>
      </c>
      <c r="L10" s="35">
        <v>2</v>
      </c>
      <c r="M10" s="77"/>
      <c r="O10" s="17">
        <v>1</v>
      </c>
      <c r="P10" s="18" t="s">
        <v>39</v>
      </c>
      <c r="Q10" s="19">
        <v>6594</v>
      </c>
      <c r="R10" s="20">
        <v>0.17064334144195434</v>
      </c>
      <c r="S10" s="19">
        <v>4106</v>
      </c>
      <c r="T10" s="20">
        <v>0.10894714497983443</v>
      </c>
      <c r="U10" s="21">
        <v>0.60594252313687291</v>
      </c>
      <c r="V10" s="35">
        <v>2</v>
      </c>
    </row>
    <row r="11" spans="2:22" ht="14.45" customHeight="1" thickBot="1">
      <c r="B11" s="17">
        <v>2</v>
      </c>
      <c r="C11" s="18" t="s">
        <v>11</v>
      </c>
      <c r="D11" s="19">
        <v>890</v>
      </c>
      <c r="E11" s="20">
        <v>0.15969854656378971</v>
      </c>
      <c r="F11" s="19">
        <v>1052</v>
      </c>
      <c r="G11" s="20">
        <v>0.21898417985012489</v>
      </c>
      <c r="H11" s="21">
        <v>-0.1539923954372624</v>
      </c>
      <c r="I11" s="35">
        <v>-1</v>
      </c>
      <c r="J11" s="19">
        <v>879</v>
      </c>
      <c r="K11" s="21">
        <v>1.2514220705347023E-2</v>
      </c>
      <c r="L11" s="35">
        <v>0</v>
      </c>
      <c r="M11" s="77"/>
      <c r="O11" s="17">
        <v>2</v>
      </c>
      <c r="P11" s="18" t="s">
        <v>16</v>
      </c>
      <c r="Q11" s="19">
        <v>6306</v>
      </c>
      <c r="R11" s="20">
        <v>0.16319031106050411</v>
      </c>
      <c r="S11" s="19">
        <v>5213</v>
      </c>
      <c r="T11" s="20">
        <v>0.13831988962003822</v>
      </c>
      <c r="U11" s="21">
        <v>0.2096681373489353</v>
      </c>
      <c r="V11" s="35">
        <v>0</v>
      </c>
    </row>
    <row r="12" spans="2:22" ht="14.45" customHeight="1" thickBot="1">
      <c r="B12" s="12">
        <v>3</v>
      </c>
      <c r="C12" s="13" t="s">
        <v>16</v>
      </c>
      <c r="D12" s="14">
        <v>771</v>
      </c>
      <c r="E12" s="15">
        <v>0.1383455948322268</v>
      </c>
      <c r="F12" s="14">
        <v>719</v>
      </c>
      <c r="G12" s="15">
        <v>0.14966694421315571</v>
      </c>
      <c r="H12" s="16">
        <v>7.2322670375521536E-2</v>
      </c>
      <c r="I12" s="34">
        <v>-1</v>
      </c>
      <c r="J12" s="14">
        <v>966</v>
      </c>
      <c r="K12" s="16">
        <v>-0.20186335403726707</v>
      </c>
      <c r="L12" s="34">
        <v>-2</v>
      </c>
      <c r="M12" s="77"/>
      <c r="O12" s="12">
        <v>3</v>
      </c>
      <c r="P12" s="13" t="s">
        <v>11</v>
      </c>
      <c r="Q12" s="14">
        <v>5796</v>
      </c>
      <c r="R12" s="15">
        <v>0.14999223642668599</v>
      </c>
      <c r="S12" s="14">
        <v>7948</v>
      </c>
      <c r="T12" s="15">
        <v>0.21088940776905116</v>
      </c>
      <c r="U12" s="16">
        <v>-0.27075993960744837</v>
      </c>
      <c r="V12" s="34">
        <v>-2</v>
      </c>
    </row>
    <row r="13" spans="2:22" ht="14.45" customHeight="1" thickBot="1">
      <c r="B13" s="17">
        <v>4</v>
      </c>
      <c r="C13" s="18" t="s">
        <v>17</v>
      </c>
      <c r="D13" s="19">
        <v>629</v>
      </c>
      <c r="E13" s="20">
        <v>0.11286560200968958</v>
      </c>
      <c r="F13" s="19">
        <v>487</v>
      </c>
      <c r="G13" s="20">
        <v>0.10137385512073273</v>
      </c>
      <c r="H13" s="21">
        <v>0.29158110882956878</v>
      </c>
      <c r="I13" s="35">
        <v>0</v>
      </c>
      <c r="J13" s="19">
        <v>641</v>
      </c>
      <c r="K13" s="21">
        <v>-1.8720748829953227E-2</v>
      </c>
      <c r="L13" s="35">
        <v>1</v>
      </c>
      <c r="M13" s="77"/>
      <c r="O13" s="17">
        <v>4</v>
      </c>
      <c r="P13" s="18" t="s">
        <v>17</v>
      </c>
      <c r="Q13" s="19">
        <v>4153</v>
      </c>
      <c r="R13" s="20">
        <v>0.10747373324362093</v>
      </c>
      <c r="S13" s="19">
        <v>3519</v>
      </c>
      <c r="T13" s="20">
        <v>9.3371895563574614E-2</v>
      </c>
      <c r="U13" s="21">
        <v>0.18016481955100883</v>
      </c>
      <c r="V13" s="35">
        <v>1</v>
      </c>
    </row>
    <row r="14" spans="2:22" ht="14.45" customHeight="1" thickBot="1">
      <c r="B14" s="12">
        <v>5</v>
      </c>
      <c r="C14" s="13" t="s">
        <v>13</v>
      </c>
      <c r="D14" s="14">
        <v>580</v>
      </c>
      <c r="E14" s="15">
        <v>0.1040732101202225</v>
      </c>
      <c r="F14" s="14">
        <v>330</v>
      </c>
      <c r="G14" s="15">
        <v>6.8692756036636132E-2</v>
      </c>
      <c r="H14" s="16">
        <v>0.75757575757575757</v>
      </c>
      <c r="I14" s="34">
        <v>2</v>
      </c>
      <c r="J14" s="14">
        <v>663</v>
      </c>
      <c r="K14" s="16">
        <v>-0.12518853695324283</v>
      </c>
      <c r="L14" s="34">
        <v>-1</v>
      </c>
      <c r="M14" s="77"/>
      <c r="O14" s="12">
        <v>5</v>
      </c>
      <c r="P14" s="13" t="s">
        <v>13</v>
      </c>
      <c r="Q14" s="14">
        <v>3919</v>
      </c>
      <c r="R14" s="15">
        <v>0.10141814605869262</v>
      </c>
      <c r="S14" s="14">
        <v>4096</v>
      </c>
      <c r="T14" s="15">
        <v>0.10868180853322013</v>
      </c>
      <c r="U14" s="16">
        <v>-4.3212890625E-2</v>
      </c>
      <c r="V14" s="34">
        <v>-1</v>
      </c>
    </row>
    <row r="15" spans="2:22" ht="14.45" customHeight="1" thickBot="1">
      <c r="B15" s="17">
        <v>6</v>
      </c>
      <c r="C15" s="18" t="s">
        <v>9</v>
      </c>
      <c r="D15" s="19">
        <v>466</v>
      </c>
      <c r="E15" s="20">
        <v>8.3617441234523596E-2</v>
      </c>
      <c r="F15" s="19">
        <v>427</v>
      </c>
      <c r="G15" s="20">
        <v>8.8884263114071604E-2</v>
      </c>
      <c r="H15" s="21">
        <v>9.133489461358324E-2</v>
      </c>
      <c r="I15" s="35">
        <v>-1</v>
      </c>
      <c r="J15" s="19">
        <v>376</v>
      </c>
      <c r="K15" s="21">
        <v>0.2393617021276595</v>
      </c>
      <c r="L15" s="35">
        <v>1</v>
      </c>
      <c r="M15" s="77"/>
      <c r="O15" s="17">
        <v>6</v>
      </c>
      <c r="P15" s="18" t="s">
        <v>9</v>
      </c>
      <c r="Q15" s="19">
        <v>2953</v>
      </c>
      <c r="R15" s="20">
        <v>7.6419439987578289E-2</v>
      </c>
      <c r="S15" s="19">
        <v>3372</v>
      </c>
      <c r="T15" s="20">
        <v>8.9471449798344302E-2</v>
      </c>
      <c r="U15" s="21">
        <v>-0.12425860023724788</v>
      </c>
      <c r="V15" s="35">
        <v>0</v>
      </c>
    </row>
    <row r="16" spans="2:22" ht="14.45" customHeight="1" thickBot="1">
      <c r="B16" s="12">
        <v>7</v>
      </c>
      <c r="C16" s="13" t="s">
        <v>12</v>
      </c>
      <c r="D16" s="14">
        <v>241</v>
      </c>
      <c r="E16" s="15">
        <v>4.3244213170644176E-2</v>
      </c>
      <c r="F16" s="14">
        <v>333</v>
      </c>
      <c r="G16" s="15">
        <v>6.9317235636969191E-2</v>
      </c>
      <c r="H16" s="16">
        <v>-0.27627627627627627</v>
      </c>
      <c r="I16" s="34">
        <v>-1</v>
      </c>
      <c r="J16" s="14">
        <v>524</v>
      </c>
      <c r="K16" s="16">
        <v>-0.54007633587786263</v>
      </c>
      <c r="L16" s="34">
        <v>-1</v>
      </c>
      <c r="M16" s="77"/>
      <c r="O16" s="12">
        <v>7</v>
      </c>
      <c r="P16" s="13" t="s">
        <v>12</v>
      </c>
      <c r="Q16" s="14">
        <v>2376</v>
      </c>
      <c r="R16" s="15">
        <v>6.1487500646964441E-2</v>
      </c>
      <c r="S16" s="14">
        <v>3252</v>
      </c>
      <c r="T16" s="15">
        <v>8.6287412438972616E-2</v>
      </c>
      <c r="U16" s="16">
        <v>-0.26937269372693728</v>
      </c>
      <c r="V16" s="34">
        <v>0</v>
      </c>
    </row>
    <row r="17" spans="2:22" ht="14.45" customHeight="1" thickBot="1">
      <c r="B17" s="17">
        <v>8</v>
      </c>
      <c r="C17" s="18" t="s">
        <v>18</v>
      </c>
      <c r="D17" s="19">
        <v>229</v>
      </c>
      <c r="E17" s="20">
        <v>4.1090974340570609E-2</v>
      </c>
      <c r="F17" s="19">
        <v>292</v>
      </c>
      <c r="G17" s="20">
        <v>6.0782681099084093E-2</v>
      </c>
      <c r="H17" s="21">
        <v>-0.21575342465753422</v>
      </c>
      <c r="I17" s="35">
        <v>0</v>
      </c>
      <c r="J17" s="19">
        <v>226</v>
      </c>
      <c r="K17" s="21">
        <v>1.327433628318575E-2</v>
      </c>
      <c r="L17" s="35">
        <v>0</v>
      </c>
      <c r="M17" s="77"/>
      <c r="O17" s="17">
        <v>8</v>
      </c>
      <c r="P17" s="18" t="s">
        <v>18</v>
      </c>
      <c r="Q17" s="19">
        <v>1795</v>
      </c>
      <c r="R17" s="20">
        <v>4.6452046995497126E-2</v>
      </c>
      <c r="S17" s="19">
        <v>1611</v>
      </c>
      <c r="T17" s="20">
        <v>4.2745701549564849E-2</v>
      </c>
      <c r="U17" s="21">
        <v>0.11421477343265063</v>
      </c>
      <c r="V17" s="35">
        <v>0</v>
      </c>
    </row>
    <row r="18" spans="2:22" ht="14.45" customHeight="1" thickBot="1">
      <c r="B18" s="12">
        <v>9</v>
      </c>
      <c r="C18" s="13" t="s">
        <v>15</v>
      </c>
      <c r="D18" s="14">
        <v>147</v>
      </c>
      <c r="E18" s="15">
        <v>2.6377175668401219E-2</v>
      </c>
      <c r="F18" s="14">
        <v>180</v>
      </c>
      <c r="G18" s="15">
        <v>3.7468776019983351E-2</v>
      </c>
      <c r="H18" s="16">
        <v>-0.18333333333333335</v>
      </c>
      <c r="I18" s="34">
        <v>0</v>
      </c>
      <c r="J18" s="14">
        <v>169</v>
      </c>
      <c r="K18" s="16">
        <v>-0.13017751479289941</v>
      </c>
      <c r="L18" s="34">
        <v>1</v>
      </c>
      <c r="M18" s="77"/>
      <c r="O18" s="12">
        <v>9</v>
      </c>
      <c r="P18" s="13" t="s">
        <v>15</v>
      </c>
      <c r="Q18" s="14">
        <v>1173</v>
      </c>
      <c r="R18" s="15">
        <v>3.0355571657781688E-2</v>
      </c>
      <c r="S18" s="14">
        <v>1070</v>
      </c>
      <c r="T18" s="15">
        <v>2.8390999787730842E-2</v>
      </c>
      <c r="U18" s="16">
        <v>9.6261682242990698E-2</v>
      </c>
      <c r="V18" s="34">
        <v>0</v>
      </c>
    </row>
    <row r="19" spans="2:22" ht="14.45" customHeight="1" thickBot="1">
      <c r="B19" s="17">
        <v>10</v>
      </c>
      <c r="C19" s="18" t="s">
        <v>14</v>
      </c>
      <c r="D19" s="19">
        <v>134</v>
      </c>
      <c r="E19" s="20">
        <v>2.4044500269154855E-2</v>
      </c>
      <c r="F19" s="19">
        <v>162</v>
      </c>
      <c r="G19" s="20">
        <v>3.3721898417985015E-2</v>
      </c>
      <c r="H19" s="21">
        <v>-0.1728395061728395</v>
      </c>
      <c r="I19" s="35">
        <v>0</v>
      </c>
      <c r="J19" s="19">
        <v>182</v>
      </c>
      <c r="K19" s="21">
        <v>-0.26373626373626369</v>
      </c>
      <c r="L19" s="35">
        <v>-1</v>
      </c>
      <c r="M19" s="77"/>
      <c r="O19" s="17">
        <v>10</v>
      </c>
      <c r="P19" s="18" t="s">
        <v>14</v>
      </c>
      <c r="Q19" s="19">
        <v>1024</v>
      </c>
      <c r="R19" s="20">
        <v>2.6499663578489725E-2</v>
      </c>
      <c r="S19" s="19">
        <v>858</v>
      </c>
      <c r="T19" s="20">
        <v>2.2765867119507534E-2</v>
      </c>
      <c r="U19" s="21">
        <v>0.19347319347319347</v>
      </c>
      <c r="V19" s="35">
        <v>0</v>
      </c>
    </row>
    <row r="20" spans="2:22" ht="14.45" customHeight="1" thickBot="1">
      <c r="B20" s="12">
        <v>11</v>
      </c>
      <c r="C20" s="13" t="s">
        <v>4</v>
      </c>
      <c r="D20" s="14">
        <v>121</v>
      </c>
      <c r="E20" s="15">
        <v>2.1711824869908487E-2</v>
      </c>
      <c r="F20" s="14">
        <v>47</v>
      </c>
      <c r="G20" s="15">
        <v>9.7835137385512069E-3</v>
      </c>
      <c r="H20" s="16">
        <v>1.5744680851063828</v>
      </c>
      <c r="I20" s="34">
        <v>1</v>
      </c>
      <c r="J20" s="14">
        <v>142</v>
      </c>
      <c r="K20" s="16">
        <v>-0.147887323943662</v>
      </c>
      <c r="L20" s="34">
        <v>0</v>
      </c>
      <c r="M20" s="77"/>
      <c r="O20" s="12">
        <v>11</v>
      </c>
      <c r="P20" s="13" t="s">
        <v>4</v>
      </c>
      <c r="Q20" s="14">
        <v>671</v>
      </c>
      <c r="R20" s="15">
        <v>1.7364525645670512E-2</v>
      </c>
      <c r="S20" s="14">
        <v>466</v>
      </c>
      <c r="T20" s="15">
        <v>1.2364678412226703E-2</v>
      </c>
      <c r="U20" s="16">
        <v>0.43991416309012865</v>
      </c>
      <c r="V20" s="34">
        <v>1</v>
      </c>
    </row>
    <row r="21" spans="2:22" ht="14.45" customHeight="1" thickBot="1">
      <c r="B21" s="17">
        <v>12</v>
      </c>
      <c r="C21" s="18" t="s">
        <v>62</v>
      </c>
      <c r="D21" s="19">
        <v>47</v>
      </c>
      <c r="E21" s="20">
        <v>8.4335187511214785E-3</v>
      </c>
      <c r="F21" s="19">
        <v>36</v>
      </c>
      <c r="G21" s="20">
        <v>7.4937552039966698E-3</v>
      </c>
      <c r="H21" s="21">
        <v>0.30555555555555558</v>
      </c>
      <c r="I21" s="35">
        <v>1</v>
      </c>
      <c r="J21" s="19">
        <v>56</v>
      </c>
      <c r="K21" s="21">
        <v>-0.1607142857142857</v>
      </c>
      <c r="L21" s="35">
        <v>0</v>
      </c>
      <c r="M21" s="77"/>
      <c r="O21" s="17">
        <v>12</v>
      </c>
      <c r="P21" s="18" t="s">
        <v>62</v>
      </c>
      <c r="Q21" s="19">
        <v>244</v>
      </c>
      <c r="R21" s="20">
        <v>6.3143729620620051E-3</v>
      </c>
      <c r="S21" s="19">
        <v>346</v>
      </c>
      <c r="T21" s="20">
        <v>9.1806410528550205E-3</v>
      </c>
      <c r="U21" s="21">
        <v>-0.2947976878612717</v>
      </c>
      <c r="V21" s="35">
        <v>1</v>
      </c>
    </row>
    <row r="22" spans="2:22" ht="14.45" customHeight="1" thickBot="1">
      <c r="B22" s="12">
        <v>13</v>
      </c>
      <c r="C22" s="13" t="s">
        <v>84</v>
      </c>
      <c r="D22" s="14">
        <v>30</v>
      </c>
      <c r="E22" s="15">
        <v>5.3830970751839223E-3</v>
      </c>
      <c r="F22" s="14">
        <v>9</v>
      </c>
      <c r="G22" s="15">
        <v>1.8734388009991674E-3</v>
      </c>
      <c r="H22" s="16">
        <v>2.3333333333333335</v>
      </c>
      <c r="I22" s="34">
        <v>5</v>
      </c>
      <c r="J22" s="14">
        <v>26</v>
      </c>
      <c r="K22" s="16">
        <v>0.15384615384615374</v>
      </c>
      <c r="L22" s="34">
        <v>1</v>
      </c>
      <c r="M22" s="77"/>
      <c r="O22" s="12">
        <v>13</v>
      </c>
      <c r="P22" s="13" t="s">
        <v>70</v>
      </c>
      <c r="Q22" s="14">
        <v>166</v>
      </c>
      <c r="R22" s="15">
        <v>4.2958439004192328E-3</v>
      </c>
      <c r="S22" s="14">
        <v>211</v>
      </c>
      <c r="T22" s="15">
        <v>5.5985990235618765E-3</v>
      </c>
      <c r="U22" s="16">
        <v>-0.21327014218009477</v>
      </c>
      <c r="V22" s="34">
        <v>1</v>
      </c>
    </row>
    <row r="23" spans="2:22" ht="14.45" customHeight="1" thickBot="1">
      <c r="B23" s="17">
        <v>14</v>
      </c>
      <c r="C23" s="18" t="s">
        <v>102</v>
      </c>
      <c r="D23" s="19">
        <v>25</v>
      </c>
      <c r="E23" s="20">
        <v>4.4859142293199351E-3</v>
      </c>
      <c r="F23" s="19">
        <v>1</v>
      </c>
      <c r="G23" s="20">
        <v>2.0815986677768527E-4</v>
      </c>
      <c r="H23" s="21">
        <v>24</v>
      </c>
      <c r="I23" s="35">
        <v>29</v>
      </c>
      <c r="J23" s="19">
        <v>12</v>
      </c>
      <c r="K23" s="21">
        <v>1.0833333333333335</v>
      </c>
      <c r="L23" s="35">
        <v>6</v>
      </c>
      <c r="M23" s="77"/>
      <c r="O23" s="17">
        <v>14</v>
      </c>
      <c r="P23" s="18" t="s">
        <v>79</v>
      </c>
      <c r="Q23" s="19">
        <v>146</v>
      </c>
      <c r="R23" s="20">
        <v>3.7782723461518555E-3</v>
      </c>
      <c r="S23" s="19">
        <v>113</v>
      </c>
      <c r="T23" s="20">
        <v>2.9983018467416686E-3</v>
      </c>
      <c r="U23" s="21">
        <v>0.29203539823008851</v>
      </c>
      <c r="V23" s="35">
        <v>1</v>
      </c>
    </row>
    <row r="24" spans="2:22" ht="14.45" customHeight="1" thickBot="1">
      <c r="B24" s="12">
        <v>15</v>
      </c>
      <c r="C24" s="13" t="s">
        <v>103</v>
      </c>
      <c r="D24" s="14">
        <v>23</v>
      </c>
      <c r="E24" s="15">
        <v>4.1270410909743406E-3</v>
      </c>
      <c r="F24" s="14">
        <v>6</v>
      </c>
      <c r="G24" s="15">
        <v>1.2489592006661116E-3</v>
      </c>
      <c r="H24" s="16">
        <v>2.8333333333333335</v>
      </c>
      <c r="I24" s="34">
        <v>7</v>
      </c>
      <c r="J24" s="14">
        <v>15</v>
      </c>
      <c r="K24" s="16">
        <v>0.53333333333333344</v>
      </c>
      <c r="L24" s="34">
        <v>2</v>
      </c>
      <c r="M24" s="77"/>
      <c r="O24" s="12">
        <v>15</v>
      </c>
      <c r="P24" s="13" t="s">
        <v>84</v>
      </c>
      <c r="Q24" s="14">
        <v>140</v>
      </c>
      <c r="R24" s="15">
        <v>3.623000879871642E-3</v>
      </c>
      <c r="S24" s="14">
        <v>37</v>
      </c>
      <c r="T24" s="15">
        <v>9.8174485247293566E-4</v>
      </c>
      <c r="U24" s="16">
        <v>2.7837837837837838</v>
      </c>
      <c r="V24" s="34">
        <v>7</v>
      </c>
    </row>
    <row r="25" spans="2:22" ht="15.75" thickBot="1">
      <c r="B25" s="104" t="s">
        <v>74</v>
      </c>
      <c r="C25" s="105"/>
      <c r="D25" s="23">
        <f>SUM(D11:D24)</f>
        <v>4333</v>
      </c>
      <c r="E25" s="24">
        <f>D25/D27</f>
        <v>0.77749865422573117</v>
      </c>
      <c r="F25" s="23">
        <f>SUM(F11:F24)</f>
        <v>4081</v>
      </c>
      <c r="G25" s="24">
        <f>F25/F27</f>
        <v>0.84950041631973361</v>
      </c>
      <c r="H25" s="25">
        <f>D25/F25-1</f>
        <v>6.1749571183533414E-2</v>
      </c>
      <c r="I25" s="36"/>
      <c r="J25" s="23">
        <f>SUM(J11:J24)</f>
        <v>4877</v>
      </c>
      <c r="K25" s="24">
        <f>E25/J25-1</f>
        <v>-0.99984057850026131</v>
      </c>
      <c r="L25" s="23"/>
      <c r="M25" s="77"/>
      <c r="O25" s="104" t="s">
        <v>74</v>
      </c>
      <c r="P25" s="105"/>
      <c r="Q25" s="23">
        <f>SUM(Q11:Q24)</f>
        <v>30862</v>
      </c>
      <c r="R25" s="24">
        <f>Q25/Q27</f>
        <v>0.79866466538999015</v>
      </c>
      <c r="S25" s="23">
        <f>SUM(S11:S24)</f>
        <v>32112</v>
      </c>
      <c r="T25" s="24">
        <f>S25/S27</f>
        <v>0.85204839736786242</v>
      </c>
      <c r="U25" s="25">
        <f>Q25/S25-1</f>
        <v>-3.8926258096661726E-2</v>
      </c>
      <c r="V25" s="36"/>
    </row>
    <row r="26" spans="2:22" ht="15.75" thickBot="1">
      <c r="B26" s="104" t="s">
        <v>29</v>
      </c>
      <c r="C26" s="105"/>
      <c r="D26" s="23">
        <f>D27-SUM(D11:D24)</f>
        <v>1240</v>
      </c>
      <c r="E26" s="24">
        <f>D26/D27</f>
        <v>0.22250134577426881</v>
      </c>
      <c r="F26" s="23">
        <f>F27-SUM(F11:F24)</f>
        <v>723</v>
      </c>
      <c r="G26" s="24">
        <f>F26/F27</f>
        <v>0.15049958368026645</v>
      </c>
      <c r="H26" s="25">
        <f>D26/F26-1</f>
        <v>0.71507607192254485</v>
      </c>
      <c r="I26" s="36"/>
      <c r="J26" s="23">
        <f>J27-SUM(J11:J24)</f>
        <v>1072</v>
      </c>
      <c r="K26" s="24">
        <f>E26/J26-1</f>
        <v>-0.99979244277446433</v>
      </c>
      <c r="L26" s="23"/>
      <c r="M26" s="77"/>
      <c r="O26" s="104" t="s">
        <v>29</v>
      </c>
      <c r="P26" s="105"/>
      <c r="Q26" s="23">
        <f>Q27-SUM(Q11:Q24)</f>
        <v>7780</v>
      </c>
      <c r="R26" s="24">
        <f>Q26/Q27</f>
        <v>0.20133533461000983</v>
      </c>
      <c r="S26" s="23">
        <f>S27-SUM(S11:S24)</f>
        <v>5576</v>
      </c>
      <c r="T26" s="24">
        <f>S26/S27</f>
        <v>0.14795160263213755</v>
      </c>
      <c r="U26" s="25">
        <f>Q26/S26-1</f>
        <v>0.39526542324246772</v>
      </c>
      <c r="V26" s="37"/>
    </row>
    <row r="27" spans="2:22" ht="15.75" thickBot="1">
      <c r="B27" s="102" t="s">
        <v>53</v>
      </c>
      <c r="C27" s="103"/>
      <c r="D27" s="26">
        <v>5573</v>
      </c>
      <c r="E27" s="27">
        <v>1</v>
      </c>
      <c r="F27" s="26">
        <v>4804</v>
      </c>
      <c r="G27" s="27">
        <v>1</v>
      </c>
      <c r="H27" s="28">
        <v>0.16007493755204005</v>
      </c>
      <c r="I27" s="39"/>
      <c r="J27" s="26">
        <v>5949</v>
      </c>
      <c r="K27" s="28">
        <v>-6.3203899815094999E-2</v>
      </c>
      <c r="L27" s="26"/>
      <c r="M27" s="77"/>
      <c r="N27" s="33"/>
      <c r="O27" s="102" t="s">
        <v>53</v>
      </c>
      <c r="P27" s="103"/>
      <c r="Q27" s="26">
        <v>38642</v>
      </c>
      <c r="R27" s="27">
        <v>1</v>
      </c>
      <c r="S27" s="26">
        <v>37688</v>
      </c>
      <c r="T27" s="27">
        <v>1</v>
      </c>
      <c r="U27" s="28">
        <v>2.5313097007004792E-2</v>
      </c>
      <c r="V27" s="39"/>
    </row>
    <row r="28" spans="2:22" ht="15">
      <c r="B28" s="40" t="s">
        <v>58</v>
      </c>
      <c r="M28" s="77"/>
      <c r="O28" s="40" t="s">
        <v>58</v>
      </c>
    </row>
    <row r="29" spans="2:22" ht="15">
      <c r="B29" s="41" t="s">
        <v>59</v>
      </c>
      <c r="M29" s="77"/>
      <c r="O29" s="41" t="s">
        <v>59</v>
      </c>
    </row>
    <row r="30" spans="2:22">
      <c r="B30" s="30"/>
    </row>
    <row r="31" spans="2:22">
      <c r="B31" s="31"/>
    </row>
    <row r="32" spans="2:22" ht="15" customHeight="1">
      <c r="B32" s="93" t="s">
        <v>104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29"/>
      <c r="O32" s="93" t="s">
        <v>80</v>
      </c>
      <c r="P32" s="93"/>
      <c r="Q32" s="93"/>
      <c r="R32" s="93"/>
      <c r="S32" s="93"/>
      <c r="T32" s="93"/>
      <c r="U32" s="93"/>
      <c r="V32" s="93"/>
    </row>
    <row r="33" spans="2:22" ht="15" customHeight="1">
      <c r="B33" s="94" t="s">
        <v>105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29"/>
      <c r="O33" s="94" t="s">
        <v>81</v>
      </c>
      <c r="P33" s="94"/>
      <c r="Q33" s="94"/>
      <c r="R33" s="94"/>
      <c r="S33" s="94"/>
      <c r="T33" s="94"/>
      <c r="U33" s="94"/>
      <c r="V33" s="94"/>
    </row>
    <row r="34" spans="2:22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33</v>
      </c>
      <c r="O34" s="32"/>
      <c r="P34" s="32"/>
      <c r="Q34" s="32"/>
      <c r="R34" s="32"/>
      <c r="S34" s="32"/>
      <c r="T34" s="32"/>
      <c r="U34" s="32"/>
      <c r="V34" s="5" t="s">
        <v>33</v>
      </c>
    </row>
    <row r="35" spans="2:22">
      <c r="B35" s="116" t="s">
        <v>0</v>
      </c>
      <c r="C35" s="118" t="s">
        <v>46</v>
      </c>
      <c r="D35" s="120" t="s">
        <v>89</v>
      </c>
      <c r="E35" s="98"/>
      <c r="F35" s="98"/>
      <c r="G35" s="98"/>
      <c r="H35" s="98"/>
      <c r="I35" s="99"/>
      <c r="J35" s="120" t="s">
        <v>85</v>
      </c>
      <c r="K35" s="98"/>
      <c r="L35" s="99"/>
      <c r="O35" s="116" t="s">
        <v>0</v>
      </c>
      <c r="P35" s="118" t="s">
        <v>46</v>
      </c>
      <c r="Q35" s="120" t="s">
        <v>97</v>
      </c>
      <c r="R35" s="98"/>
      <c r="S35" s="98"/>
      <c r="T35" s="98"/>
      <c r="U35" s="98"/>
      <c r="V35" s="99"/>
    </row>
    <row r="36" spans="2:22" ht="15" customHeight="1" thickBot="1">
      <c r="B36" s="117"/>
      <c r="C36" s="119"/>
      <c r="D36" s="100" t="s">
        <v>91</v>
      </c>
      <c r="E36" s="96"/>
      <c r="F36" s="96"/>
      <c r="G36" s="96"/>
      <c r="H36" s="96"/>
      <c r="I36" s="97"/>
      <c r="J36" s="100" t="s">
        <v>86</v>
      </c>
      <c r="K36" s="96"/>
      <c r="L36" s="97"/>
      <c r="O36" s="117"/>
      <c r="P36" s="119"/>
      <c r="Q36" s="100" t="s">
        <v>98</v>
      </c>
      <c r="R36" s="96"/>
      <c r="S36" s="96"/>
      <c r="T36" s="96"/>
      <c r="U36" s="96"/>
      <c r="V36" s="97"/>
    </row>
    <row r="37" spans="2:22" ht="15" customHeight="1">
      <c r="B37" s="117"/>
      <c r="C37" s="119"/>
      <c r="D37" s="89">
        <v>2025</v>
      </c>
      <c r="E37" s="90"/>
      <c r="F37" s="89">
        <v>2024</v>
      </c>
      <c r="G37" s="90"/>
      <c r="H37" s="106" t="s">
        <v>22</v>
      </c>
      <c r="I37" s="106" t="s">
        <v>47</v>
      </c>
      <c r="J37" s="106">
        <v>2025</v>
      </c>
      <c r="K37" s="106" t="s">
        <v>99</v>
      </c>
      <c r="L37" s="125" t="s">
        <v>100</v>
      </c>
      <c r="O37" s="117"/>
      <c r="P37" s="119"/>
      <c r="Q37" s="89">
        <v>2024</v>
      </c>
      <c r="R37" s="90"/>
      <c r="S37" s="89">
        <v>2023</v>
      </c>
      <c r="T37" s="90"/>
      <c r="U37" s="106" t="s">
        <v>22</v>
      </c>
      <c r="V37" s="125" t="s">
        <v>64</v>
      </c>
    </row>
    <row r="38" spans="2:22" ht="14.45" customHeight="1" thickBot="1">
      <c r="B38" s="108" t="s">
        <v>23</v>
      </c>
      <c r="C38" s="110" t="s">
        <v>46</v>
      </c>
      <c r="D38" s="91"/>
      <c r="E38" s="92"/>
      <c r="F38" s="91"/>
      <c r="G38" s="92"/>
      <c r="H38" s="107"/>
      <c r="I38" s="107"/>
      <c r="J38" s="107"/>
      <c r="K38" s="107"/>
      <c r="L38" s="126"/>
      <c r="O38" s="108" t="s">
        <v>23</v>
      </c>
      <c r="P38" s="110" t="s">
        <v>46</v>
      </c>
      <c r="Q38" s="91"/>
      <c r="R38" s="92"/>
      <c r="S38" s="91"/>
      <c r="T38" s="92"/>
      <c r="U38" s="107"/>
      <c r="V38" s="126"/>
    </row>
    <row r="39" spans="2:22" ht="15" customHeight="1">
      <c r="B39" s="108"/>
      <c r="C39" s="110"/>
      <c r="D39" s="6" t="s">
        <v>25</v>
      </c>
      <c r="E39" s="7" t="s">
        <v>2</v>
      </c>
      <c r="F39" s="6" t="s">
        <v>25</v>
      </c>
      <c r="G39" s="7" t="s">
        <v>2</v>
      </c>
      <c r="H39" s="112" t="s">
        <v>26</v>
      </c>
      <c r="I39" s="112" t="s">
        <v>48</v>
      </c>
      <c r="J39" s="112" t="s">
        <v>25</v>
      </c>
      <c r="K39" s="112" t="s">
        <v>94</v>
      </c>
      <c r="L39" s="123" t="s">
        <v>101</v>
      </c>
      <c r="O39" s="108"/>
      <c r="P39" s="110"/>
      <c r="Q39" s="6" t="s">
        <v>25</v>
      </c>
      <c r="R39" s="7" t="s">
        <v>2</v>
      </c>
      <c r="S39" s="6" t="s">
        <v>25</v>
      </c>
      <c r="T39" s="7" t="s">
        <v>2</v>
      </c>
      <c r="U39" s="112" t="s">
        <v>26</v>
      </c>
      <c r="V39" s="123" t="s">
        <v>65</v>
      </c>
    </row>
    <row r="40" spans="2:22" ht="14.25" customHeight="1" thickBot="1">
      <c r="B40" s="109"/>
      <c r="C40" s="111"/>
      <c r="D40" s="9" t="s">
        <v>27</v>
      </c>
      <c r="E40" s="10" t="s">
        <v>28</v>
      </c>
      <c r="F40" s="9" t="s">
        <v>27</v>
      </c>
      <c r="G40" s="10" t="s">
        <v>28</v>
      </c>
      <c r="H40" s="113"/>
      <c r="I40" s="113"/>
      <c r="J40" s="113" t="s">
        <v>27</v>
      </c>
      <c r="K40" s="113"/>
      <c r="L40" s="124"/>
      <c r="O40" s="109"/>
      <c r="P40" s="111"/>
      <c r="Q40" s="9" t="s">
        <v>27</v>
      </c>
      <c r="R40" s="10" t="s">
        <v>28</v>
      </c>
      <c r="S40" s="9" t="s">
        <v>27</v>
      </c>
      <c r="T40" s="10" t="s">
        <v>28</v>
      </c>
      <c r="U40" s="113"/>
      <c r="V40" s="124"/>
    </row>
    <row r="41" spans="2:22" ht="15" thickBot="1">
      <c r="B41" s="12">
        <v>1</v>
      </c>
      <c r="C41" s="13" t="s">
        <v>49</v>
      </c>
      <c r="D41" s="14">
        <v>638</v>
      </c>
      <c r="E41" s="15">
        <v>0.11448053113224475</v>
      </c>
      <c r="F41" s="14">
        <v>758</v>
      </c>
      <c r="G41" s="15">
        <v>0.15778517901748543</v>
      </c>
      <c r="H41" s="16">
        <v>-0.15831134564643801</v>
      </c>
      <c r="I41" s="34">
        <v>0</v>
      </c>
      <c r="J41" s="14">
        <v>585</v>
      </c>
      <c r="K41" s="16">
        <v>9.0598290598290498E-2</v>
      </c>
      <c r="L41" s="34">
        <v>0</v>
      </c>
      <c r="O41" s="12">
        <v>1</v>
      </c>
      <c r="P41" s="13" t="s">
        <v>49</v>
      </c>
      <c r="Q41" s="14">
        <v>3915</v>
      </c>
      <c r="R41" s="15">
        <v>0.10131463174783914</v>
      </c>
      <c r="S41" s="14">
        <v>5541</v>
      </c>
      <c r="T41" s="15">
        <v>0.14702292506898748</v>
      </c>
      <c r="U41" s="16">
        <v>-0.29344883595018945</v>
      </c>
      <c r="V41" s="34">
        <v>0</v>
      </c>
    </row>
    <row r="42" spans="2:22" ht="15" thickBot="1">
      <c r="B42" s="17">
        <v>2</v>
      </c>
      <c r="C42" s="18" t="s">
        <v>66</v>
      </c>
      <c r="D42" s="19">
        <v>410</v>
      </c>
      <c r="E42" s="20">
        <v>7.3568993360846935E-2</v>
      </c>
      <c r="F42" s="19">
        <v>236</v>
      </c>
      <c r="G42" s="20">
        <v>4.9125728559533725E-2</v>
      </c>
      <c r="H42" s="21">
        <v>0.73728813559322037</v>
      </c>
      <c r="I42" s="35">
        <v>4</v>
      </c>
      <c r="J42" s="19">
        <v>523</v>
      </c>
      <c r="K42" s="21">
        <v>-0.21606118546845121</v>
      </c>
      <c r="L42" s="35">
        <v>1</v>
      </c>
      <c r="O42" s="17">
        <v>2</v>
      </c>
      <c r="P42" s="18" t="s">
        <v>66</v>
      </c>
      <c r="Q42" s="19">
        <v>2769</v>
      </c>
      <c r="R42" s="20">
        <v>7.1657781688318406E-2</v>
      </c>
      <c r="S42" s="19">
        <v>2852</v>
      </c>
      <c r="T42" s="20">
        <v>7.5673954574400334E-2</v>
      </c>
      <c r="U42" s="21">
        <v>-2.910238429172507E-2</v>
      </c>
      <c r="V42" s="35">
        <v>1</v>
      </c>
    </row>
    <row r="43" spans="2:22" ht="15" thickBot="1">
      <c r="B43" s="12">
        <v>3</v>
      </c>
      <c r="C43" s="13" t="s">
        <v>55</v>
      </c>
      <c r="D43" s="14">
        <v>371</v>
      </c>
      <c r="E43" s="15">
        <v>6.6570967163107841E-2</v>
      </c>
      <c r="F43" s="14">
        <v>353</v>
      </c>
      <c r="G43" s="15">
        <v>7.3480432972522894E-2</v>
      </c>
      <c r="H43" s="16">
        <v>5.0991501416430607E-2</v>
      </c>
      <c r="I43" s="34">
        <v>-1</v>
      </c>
      <c r="J43" s="14">
        <v>268</v>
      </c>
      <c r="K43" s="16">
        <v>0.38432835820895517</v>
      </c>
      <c r="L43" s="34">
        <v>4</v>
      </c>
      <c r="O43" s="12">
        <v>3</v>
      </c>
      <c r="P43" s="13" t="s">
        <v>57</v>
      </c>
      <c r="Q43" s="14">
        <v>2479</v>
      </c>
      <c r="R43" s="15">
        <v>6.4152994151441434E-2</v>
      </c>
      <c r="S43" s="14">
        <v>2222</v>
      </c>
      <c r="T43" s="15">
        <v>5.8957758437699001E-2</v>
      </c>
      <c r="U43" s="16">
        <v>0.1156615661566156</v>
      </c>
      <c r="V43" s="34">
        <v>2</v>
      </c>
    </row>
    <row r="44" spans="2:22" ht="15" thickBot="1">
      <c r="B44" s="17">
        <v>4</v>
      </c>
      <c r="C44" s="18" t="s">
        <v>57</v>
      </c>
      <c r="D44" s="19">
        <v>360</v>
      </c>
      <c r="E44" s="20">
        <v>6.4597164902207072E-2</v>
      </c>
      <c r="F44" s="19">
        <v>309</v>
      </c>
      <c r="G44" s="20">
        <v>6.4321398834304752E-2</v>
      </c>
      <c r="H44" s="21">
        <v>0.16504854368932032</v>
      </c>
      <c r="I44" s="35">
        <v>0</v>
      </c>
      <c r="J44" s="19">
        <v>321</v>
      </c>
      <c r="K44" s="21">
        <v>0.12149532710280364</v>
      </c>
      <c r="L44" s="35">
        <v>2</v>
      </c>
      <c r="O44" s="17">
        <v>4</v>
      </c>
      <c r="P44" s="18" t="s">
        <v>50</v>
      </c>
      <c r="Q44" s="19">
        <v>2376</v>
      </c>
      <c r="R44" s="20">
        <v>6.1487500646964441E-2</v>
      </c>
      <c r="S44" s="19">
        <v>3251</v>
      </c>
      <c r="T44" s="20">
        <v>8.6260878794311185E-2</v>
      </c>
      <c r="U44" s="21">
        <v>-0.26914795447554596</v>
      </c>
      <c r="V44" s="35">
        <v>-2</v>
      </c>
    </row>
    <row r="45" spans="2:22" ht="15" thickBot="1">
      <c r="B45" s="12">
        <v>5</v>
      </c>
      <c r="C45" s="13" t="s">
        <v>68</v>
      </c>
      <c r="D45" s="14">
        <v>303</v>
      </c>
      <c r="E45" s="15">
        <v>5.436928045935762E-2</v>
      </c>
      <c r="F45" s="14">
        <v>209</v>
      </c>
      <c r="G45" s="15">
        <v>4.3505412156536222E-2</v>
      </c>
      <c r="H45" s="16">
        <v>0.44976076555023914</v>
      </c>
      <c r="I45" s="34">
        <v>2</v>
      </c>
      <c r="J45" s="14">
        <v>397</v>
      </c>
      <c r="K45" s="16">
        <v>-0.23677581863979846</v>
      </c>
      <c r="L45" s="34">
        <v>-1</v>
      </c>
      <c r="O45" s="12">
        <v>5</v>
      </c>
      <c r="P45" s="13" t="s">
        <v>51</v>
      </c>
      <c r="Q45" s="14">
        <v>2319</v>
      </c>
      <c r="R45" s="15">
        <v>6.0012421717302415E-2</v>
      </c>
      <c r="S45" s="14">
        <v>1984</v>
      </c>
      <c r="T45" s="15">
        <v>5.2642751008278497E-2</v>
      </c>
      <c r="U45" s="16">
        <v>0.16885080645161299</v>
      </c>
      <c r="V45" s="34">
        <v>1</v>
      </c>
    </row>
    <row r="46" spans="2:22" ht="15" thickBot="1">
      <c r="B46" s="17">
        <v>6</v>
      </c>
      <c r="C46" s="18" t="s">
        <v>88</v>
      </c>
      <c r="D46" s="19">
        <v>288</v>
      </c>
      <c r="E46" s="20">
        <v>5.1677731921765654E-2</v>
      </c>
      <c r="F46" s="19">
        <v>74</v>
      </c>
      <c r="G46" s="20">
        <v>1.5403830141548709E-2</v>
      </c>
      <c r="H46" s="21">
        <v>2.8918918918918921</v>
      </c>
      <c r="I46" s="35">
        <v>12</v>
      </c>
      <c r="J46" s="19">
        <v>207</v>
      </c>
      <c r="K46" s="21">
        <v>0.39130434782608692</v>
      </c>
      <c r="L46" s="35">
        <v>4</v>
      </c>
      <c r="O46" s="17">
        <v>6</v>
      </c>
      <c r="P46" s="18" t="s">
        <v>68</v>
      </c>
      <c r="Q46" s="19">
        <v>2250</v>
      </c>
      <c r="R46" s="20">
        <v>5.8226799855079968E-2</v>
      </c>
      <c r="S46" s="19">
        <v>1365</v>
      </c>
      <c r="T46" s="20">
        <v>3.6218424962852901E-2</v>
      </c>
      <c r="U46" s="21">
        <v>0.64835164835164827</v>
      </c>
      <c r="V46" s="35">
        <v>1</v>
      </c>
    </row>
    <row r="47" spans="2:22" ht="15" thickBot="1">
      <c r="B47" s="12">
        <v>7</v>
      </c>
      <c r="C47" s="13" t="s">
        <v>51</v>
      </c>
      <c r="D47" s="14">
        <v>268</v>
      </c>
      <c r="E47" s="15">
        <v>4.8089000538309709E-2</v>
      </c>
      <c r="F47" s="14">
        <v>207</v>
      </c>
      <c r="G47" s="15">
        <v>4.3089092422980847E-2</v>
      </c>
      <c r="H47" s="16">
        <v>0.29468599033816423</v>
      </c>
      <c r="I47" s="34">
        <v>1</v>
      </c>
      <c r="J47" s="14">
        <v>355</v>
      </c>
      <c r="K47" s="16">
        <v>-0.24507042253521127</v>
      </c>
      <c r="L47" s="34">
        <v>-2</v>
      </c>
      <c r="O47" s="12">
        <v>7</v>
      </c>
      <c r="P47" s="13" t="s">
        <v>55</v>
      </c>
      <c r="Q47" s="14">
        <v>2226</v>
      </c>
      <c r="R47" s="15">
        <v>5.7605713989959111E-2</v>
      </c>
      <c r="S47" s="14">
        <v>2781</v>
      </c>
      <c r="T47" s="15">
        <v>7.3790065803438762E-2</v>
      </c>
      <c r="U47" s="16">
        <v>-0.19956850053937436</v>
      </c>
      <c r="V47" s="34">
        <v>-3</v>
      </c>
    </row>
    <row r="48" spans="2:22" ht="15" thickBot="1">
      <c r="B48" s="17">
        <v>8</v>
      </c>
      <c r="C48" s="18" t="s">
        <v>50</v>
      </c>
      <c r="D48" s="19">
        <v>241</v>
      </c>
      <c r="E48" s="20">
        <v>4.3244213170644176E-2</v>
      </c>
      <c r="F48" s="19">
        <v>333</v>
      </c>
      <c r="G48" s="20">
        <v>6.9317235636969191E-2</v>
      </c>
      <c r="H48" s="21">
        <v>-0.27627627627627627</v>
      </c>
      <c r="I48" s="35">
        <v>-5</v>
      </c>
      <c r="J48" s="19">
        <v>524</v>
      </c>
      <c r="K48" s="21">
        <v>-0.54007633587786263</v>
      </c>
      <c r="L48" s="35">
        <v>-6</v>
      </c>
      <c r="O48" s="17">
        <v>8</v>
      </c>
      <c r="P48" s="18" t="s">
        <v>76</v>
      </c>
      <c r="Q48" s="19">
        <v>1797</v>
      </c>
      <c r="R48" s="20">
        <v>4.6503804150923866E-2</v>
      </c>
      <c r="S48" s="19">
        <v>0</v>
      </c>
      <c r="T48" s="20">
        <v>0</v>
      </c>
      <c r="U48" s="21" t="s">
        <v>87</v>
      </c>
      <c r="V48" s="35" t="s">
        <v>87</v>
      </c>
    </row>
    <row r="49" spans="2:22" ht="15" thickBot="1">
      <c r="B49" s="12">
        <v>9</v>
      </c>
      <c r="C49" s="13" t="s">
        <v>76</v>
      </c>
      <c r="D49" s="14">
        <v>233</v>
      </c>
      <c r="E49" s="15">
        <v>4.1808720617261798E-2</v>
      </c>
      <c r="F49" s="14">
        <v>0</v>
      </c>
      <c r="G49" s="15">
        <v>0</v>
      </c>
      <c r="H49" s="16" t="s">
        <v>87</v>
      </c>
      <c r="I49" s="34" t="s">
        <v>87</v>
      </c>
      <c r="J49" s="14">
        <v>201</v>
      </c>
      <c r="K49" s="16">
        <v>0.15920398009950243</v>
      </c>
      <c r="L49" s="34">
        <v>2</v>
      </c>
      <c r="O49" s="12">
        <v>9</v>
      </c>
      <c r="P49" s="13" t="s">
        <v>75</v>
      </c>
      <c r="Q49" s="14">
        <v>1474</v>
      </c>
      <c r="R49" s="15">
        <v>3.8145023549505719E-2</v>
      </c>
      <c r="S49" s="14">
        <v>868</v>
      </c>
      <c r="T49" s="15">
        <v>2.3031203566121844E-2</v>
      </c>
      <c r="U49" s="16">
        <v>0.69815668202764969</v>
      </c>
      <c r="V49" s="34">
        <v>5</v>
      </c>
    </row>
    <row r="50" spans="2:22" ht="15" thickBot="1">
      <c r="B50" s="17">
        <v>10</v>
      </c>
      <c r="C50" s="18" t="s">
        <v>67</v>
      </c>
      <c r="D50" s="19">
        <v>201</v>
      </c>
      <c r="E50" s="20">
        <v>3.6066750403732278E-2</v>
      </c>
      <c r="F50" s="19">
        <v>135</v>
      </c>
      <c r="G50" s="20">
        <v>2.8101582014987511E-2</v>
      </c>
      <c r="H50" s="21">
        <v>0.48888888888888893</v>
      </c>
      <c r="I50" s="35">
        <v>-1</v>
      </c>
      <c r="J50" s="19">
        <v>226</v>
      </c>
      <c r="K50" s="21">
        <v>-0.11061946902654862</v>
      </c>
      <c r="L50" s="35">
        <v>-2</v>
      </c>
      <c r="O50" s="17">
        <v>10</v>
      </c>
      <c r="P50" s="18" t="s">
        <v>67</v>
      </c>
      <c r="Q50" s="19">
        <v>1430</v>
      </c>
      <c r="R50" s="20">
        <v>3.7006366130117492E-2</v>
      </c>
      <c r="S50" s="19">
        <v>1169</v>
      </c>
      <c r="T50" s="20">
        <v>3.1017830609212482E-2</v>
      </c>
      <c r="U50" s="21">
        <v>0.22326775021385803</v>
      </c>
      <c r="V50" s="35">
        <v>-2</v>
      </c>
    </row>
    <row r="51" spans="2:22" ht="15" thickBot="1">
      <c r="B51" s="104" t="s">
        <v>52</v>
      </c>
      <c r="C51" s="105"/>
      <c r="D51" s="23">
        <f>SUM(D41:D50)</f>
        <v>3313</v>
      </c>
      <c r="E51" s="24">
        <f>D51/D53</f>
        <v>0.59447335366947784</v>
      </c>
      <c r="F51" s="23">
        <f>SUM(F41:F50)</f>
        <v>2614</v>
      </c>
      <c r="G51" s="24">
        <f>F51/F53</f>
        <v>0.54412989175686932</v>
      </c>
      <c r="H51" s="25">
        <f>D51/F51-1</f>
        <v>0.26740627390971694</v>
      </c>
      <c r="I51" s="36"/>
      <c r="J51" s="23">
        <f>SUM(J41:J50)</f>
        <v>3607</v>
      </c>
      <c r="K51" s="24">
        <f>D51/J51-1</f>
        <v>-8.150817854172443E-2</v>
      </c>
      <c r="L51" s="23"/>
      <c r="O51" s="104" t="s">
        <v>52</v>
      </c>
      <c r="P51" s="105"/>
      <c r="Q51" s="23">
        <f>SUM(Q41:Q50)</f>
        <v>23035</v>
      </c>
      <c r="R51" s="24">
        <f>Q51/Q53</f>
        <v>0.59611303762745205</v>
      </c>
      <c r="S51" s="23">
        <f>SUM(S41:S50)</f>
        <v>22033</v>
      </c>
      <c r="T51" s="24">
        <f>S51/S53</f>
        <v>0.58461579282530252</v>
      </c>
      <c r="U51" s="25">
        <f>Q51/S51-1</f>
        <v>4.5477238687423371E-2</v>
      </c>
      <c r="V51" s="36"/>
    </row>
    <row r="52" spans="2:22" ht="15" thickBot="1">
      <c r="B52" s="104" t="s">
        <v>29</v>
      </c>
      <c r="C52" s="105"/>
      <c r="D52" s="23">
        <f>D53-D51</f>
        <v>2260</v>
      </c>
      <c r="E52" s="24">
        <f>D52/D53</f>
        <v>0.40552664633052216</v>
      </c>
      <c r="F52" s="23">
        <f>F53-F51</f>
        <v>2190</v>
      </c>
      <c r="G52" s="24">
        <f>F52/F53</f>
        <v>0.45587010824313073</v>
      </c>
      <c r="H52" s="25">
        <f>D52/F52-1</f>
        <v>3.1963470319634757E-2</v>
      </c>
      <c r="I52" s="37"/>
      <c r="J52" s="23">
        <f>J53-SUM(J41:J50)</f>
        <v>2342</v>
      </c>
      <c r="K52" s="25">
        <f>D52/J52-1</f>
        <v>-3.5012809564474834E-2</v>
      </c>
      <c r="L52" s="38"/>
      <c r="O52" s="104" t="s">
        <v>29</v>
      </c>
      <c r="P52" s="105"/>
      <c r="Q52" s="23">
        <f>Q53-Q51</f>
        <v>15607</v>
      </c>
      <c r="R52" s="24">
        <f>Q52/Q53</f>
        <v>0.40388696237254801</v>
      </c>
      <c r="S52" s="23">
        <f>S53-S51</f>
        <v>15655</v>
      </c>
      <c r="T52" s="24">
        <f>S52/S53</f>
        <v>0.41538420717469754</v>
      </c>
      <c r="U52" s="25">
        <f>Q52/S52-1</f>
        <v>-3.0661130629191513E-3</v>
      </c>
      <c r="V52" s="37"/>
    </row>
    <row r="53" spans="2:22" ht="15" thickBot="1">
      <c r="B53" s="102" t="s">
        <v>53</v>
      </c>
      <c r="C53" s="103"/>
      <c r="D53" s="26">
        <v>5573</v>
      </c>
      <c r="E53" s="27">
        <v>1</v>
      </c>
      <c r="F53" s="26">
        <v>4804</v>
      </c>
      <c r="G53" s="27">
        <v>1</v>
      </c>
      <c r="H53" s="28">
        <v>0.16007493755204005</v>
      </c>
      <c r="I53" s="39"/>
      <c r="J53" s="26">
        <v>5949</v>
      </c>
      <c r="K53" s="28">
        <v>-6.3203899815094999E-2</v>
      </c>
      <c r="L53" s="26"/>
      <c r="O53" s="102" t="s">
        <v>53</v>
      </c>
      <c r="P53" s="103"/>
      <c r="Q53" s="26">
        <v>38642</v>
      </c>
      <c r="R53" s="27">
        <v>1</v>
      </c>
      <c r="S53" s="26">
        <v>37688</v>
      </c>
      <c r="T53" s="27">
        <v>1</v>
      </c>
      <c r="U53" s="28">
        <v>2.5313097007004792E-2</v>
      </c>
      <c r="V53" s="39"/>
    </row>
    <row r="54" spans="2:22">
      <c r="B54" s="40" t="s">
        <v>58</v>
      </c>
      <c r="O54" s="40" t="s">
        <v>58</v>
      </c>
    </row>
    <row r="55" spans="2:22">
      <c r="B55" s="41" t="s">
        <v>59</v>
      </c>
      <c r="O55" s="41" t="s">
        <v>59</v>
      </c>
    </row>
    <row r="63" spans="2:22" ht="15" customHeight="1"/>
    <row r="65" ht="15" customHeight="1"/>
  </sheetData>
  <mergeCells count="80">
    <mergeCell ref="B52:C52"/>
    <mergeCell ref="O52:P52"/>
    <mergeCell ref="B53:C53"/>
    <mergeCell ref="O53:P53"/>
    <mergeCell ref="J39:J40"/>
    <mergeCell ref="K39:K40"/>
    <mergeCell ref="L39:L40"/>
    <mergeCell ref="U39:U40"/>
    <mergeCell ref="V39:V40"/>
    <mergeCell ref="B51:C51"/>
    <mergeCell ref="O51:P51"/>
    <mergeCell ref="Q37:R38"/>
    <mergeCell ref="S37:T38"/>
    <mergeCell ref="U37:U38"/>
    <mergeCell ref="V37:V38"/>
    <mergeCell ref="B38:B40"/>
    <mergeCell ref="C38:C40"/>
    <mergeCell ref="O38:O40"/>
    <mergeCell ref="P38:P40"/>
    <mergeCell ref="H39:H40"/>
    <mergeCell ref="I39:I40"/>
    <mergeCell ref="Q35:V35"/>
    <mergeCell ref="D36:I36"/>
    <mergeCell ref="J36:L36"/>
    <mergeCell ref="Q36:V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O35:O37"/>
    <mergeCell ref="P35:P37"/>
    <mergeCell ref="L37:L38"/>
    <mergeCell ref="B27:C27"/>
    <mergeCell ref="O27:P27"/>
    <mergeCell ref="B32:L32"/>
    <mergeCell ref="O32:V32"/>
    <mergeCell ref="B33:L33"/>
    <mergeCell ref="O33:V33"/>
    <mergeCell ref="U8:U9"/>
    <mergeCell ref="V8:V9"/>
    <mergeCell ref="B25:C25"/>
    <mergeCell ref="O25:P25"/>
    <mergeCell ref="B26:C26"/>
    <mergeCell ref="O26:P26"/>
    <mergeCell ref="S6:T7"/>
    <mergeCell ref="U6:U7"/>
    <mergeCell ref="V6:V7"/>
    <mergeCell ref="O7:O9"/>
    <mergeCell ref="P7:P9"/>
    <mergeCell ref="H8:H9"/>
    <mergeCell ref="I8:I9"/>
    <mergeCell ref="J8:J9"/>
    <mergeCell ref="K8:K9"/>
    <mergeCell ref="L8:L9"/>
    <mergeCell ref="J5:L5"/>
    <mergeCell ref="Q5:V5"/>
    <mergeCell ref="D6:E7"/>
    <mergeCell ref="F6:G7"/>
    <mergeCell ref="H6:H7"/>
    <mergeCell ref="I6:I7"/>
    <mergeCell ref="J6:J7"/>
    <mergeCell ref="K6:K7"/>
    <mergeCell ref="L6:L7"/>
    <mergeCell ref="Q6:R7"/>
    <mergeCell ref="B2:L2"/>
    <mergeCell ref="O2:V2"/>
    <mergeCell ref="B3:L3"/>
    <mergeCell ref="O3:V3"/>
    <mergeCell ref="D4:I4"/>
    <mergeCell ref="J4:L4"/>
    <mergeCell ref="O4:O6"/>
    <mergeCell ref="P4:P6"/>
    <mergeCell ref="Q4:V4"/>
    <mergeCell ref="D5:I5"/>
  </mergeCells>
  <conditionalFormatting sqref="D10:H24 Q10:U24">
    <cfRule type="cellIs" dxfId="24" priority="3" operator="equal">
      <formula>0</formula>
    </cfRule>
  </conditionalFormatting>
  <conditionalFormatting sqref="D41:H50">
    <cfRule type="cellIs" dxfId="23" priority="17" operator="equal">
      <formula>0</formula>
    </cfRule>
  </conditionalFormatting>
  <conditionalFormatting sqref="I10:I24">
    <cfRule type="cellIs" dxfId="22" priority="5" operator="lessThan">
      <formula>0</formula>
    </cfRule>
  </conditionalFormatting>
  <conditionalFormatting sqref="I41:I50">
    <cfRule type="cellIs" dxfId="21" priority="18" operator="lessThan">
      <formula>0</formula>
    </cfRule>
    <cfRule type="cellIs" dxfId="20" priority="19" operator="equal">
      <formula>0</formula>
    </cfRule>
    <cfRule type="cellIs" dxfId="19" priority="20" operator="greaterThan">
      <formula>0</formula>
    </cfRule>
  </conditionalFormatting>
  <conditionalFormatting sqref="J10:K24">
    <cfRule type="cellIs" dxfId="18" priority="2" operator="equal">
      <formula>0</formula>
    </cfRule>
  </conditionalFormatting>
  <conditionalFormatting sqref="J41:K50">
    <cfRule type="cellIs" dxfId="17" priority="16" operator="equal">
      <formula>0</formula>
    </cfRule>
  </conditionalFormatting>
  <conditionalFormatting sqref="K52">
    <cfRule type="cellIs" dxfId="16" priority="11" operator="lessThan">
      <formula>0</formula>
    </cfRule>
  </conditionalFormatting>
  <conditionalFormatting sqref="K10:L24">
    <cfRule type="cellIs" dxfId="15" priority="1" operator="lessThan">
      <formula>0</formula>
    </cfRule>
  </conditionalFormatting>
  <conditionalFormatting sqref="K41:L50">
    <cfRule type="cellIs" dxfId="14" priority="13" operator="lessThan">
      <formula>0</formula>
    </cfRule>
  </conditionalFormatting>
  <conditionalFormatting sqref="L10:L24">
    <cfRule type="cellIs" dxfId="13" priority="4" operator="equal">
      <formula>0</formula>
    </cfRule>
  </conditionalFormatting>
  <conditionalFormatting sqref="L41:L50">
    <cfRule type="cellIs" dxfId="12" priority="14" operator="equal">
      <formula>0</formula>
    </cfRule>
    <cfRule type="cellIs" dxfId="11" priority="15" operator="greaterThan">
      <formula>0</formula>
    </cfRule>
  </conditionalFormatting>
  <conditionalFormatting sqref="Q41:U50">
    <cfRule type="cellIs" dxfId="10" priority="7" operator="equal">
      <formula>0</formula>
    </cfRule>
  </conditionalFormatting>
  <conditionalFormatting sqref="U41:U52">
    <cfRule type="cellIs" dxfId="9" priority="6" operator="lessThan">
      <formula>0</formula>
    </cfRule>
  </conditionalFormatting>
  <conditionalFormatting sqref="U10:V10 H10:H26 V11:V24 U11:U26 H41:H52">
    <cfRule type="cellIs" dxfId="8" priority="12" operator="lessThan">
      <formula>0</formula>
    </cfRule>
  </conditionalFormatting>
  <conditionalFormatting sqref="V41:V50">
    <cfRule type="cellIs" dxfId="7" priority="8" operator="lessThan">
      <formula>0</formula>
    </cfRule>
    <cfRule type="cellIs" dxfId="6" priority="9" operator="equal">
      <formula>0</formula>
    </cfRule>
    <cfRule type="cellIs" dxfId="5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GVW&gt;3,5t</vt:lpstr>
      <vt:lpstr>CV GVW&gt;3,5t-segments 1</vt:lpstr>
      <vt:lpstr>CV GVW&gt;3,5t-segments 2</vt:lpstr>
      <vt:lpstr>Buses GVW&gt;3,5t</vt:lpstr>
      <vt:lpstr>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2025-08-04T06:48:15Z</dcterms:modified>
</cp:coreProperties>
</file>